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u001-sp.shell.com/sites/AAFAA2355/Air/05_Legal/Monthly Submittals for Letter due 21st of the Month/2025_10_Submitted to PADEP/"/>
    </mc:Choice>
  </mc:AlternateContent>
  <xr:revisionPtr revIDLastSave="1018" documentId="13_ncr:1_{8E3346F2-5128-45C3-BDB1-146058ECC74D}" xr6:coauthVersionLast="47" xr6:coauthVersionMax="47" xr10:uidLastSave="{97B8DF19-E0A1-4A08-86C0-8957DE0E8AE8}"/>
  <bookViews>
    <workbookView xWindow="-110" yWindow="-110" windowWidth="19420" windowHeight="11500" tabRatio="586" xr2:uid="{00000000-000D-0000-FFFF-FFFF00000000}"/>
  </bookViews>
  <sheets>
    <sheet name="Monthly_2020_thru_2025" sheetId="8" r:id="rId1"/>
    <sheet name="Rolling_12-Month_2020_thru_2025" sheetId="9" r:id="rId2"/>
    <sheet name="2025_Monthly_Source" sheetId="16" r:id="rId3"/>
    <sheet name="2025_Speciated_HAP_Annual" sheetId="17" r:id="rId4"/>
    <sheet name="2024_Monthly_Source" sheetId="14" r:id="rId5"/>
    <sheet name="2024_Speciated_HAP_Annual" sheetId="15" r:id="rId6"/>
  </sheets>
  <definedNames>
    <definedName name="_Dist_Values" hidden="1">#REF!</definedName>
    <definedName name="_Fill" hidden="1">#REF!</definedName>
    <definedName name="_xlnm._FilterDatabase" localSheetId="2" hidden="1">'2025_Monthly_Source'!$B$5:$Y$579</definedName>
    <definedName name="_Order1" hidden="1">255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aa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anscount" hidden="1">2</definedName>
    <definedName name="bhjhjghj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fred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hg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Modeling" hidden="1">#REF!</definedName>
    <definedName name="_xlnm.Print_Titles" localSheetId="5">'2024_Speciated_HAP_Annual'!$B:$C</definedName>
    <definedName name="_xlnm.Print_Titles" localSheetId="3">'2025_Speciated_HAP_Annual'!$B:$C</definedName>
    <definedName name="regres" hidden="1">#REF!</definedName>
    <definedName name="regressout" hidden="1">#REF!</definedName>
    <definedName name="regx" hidden="1">#REF!</definedName>
    <definedName name="regy" hidden="1">#REF!</definedName>
    <definedName name="sdg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test" hidden="1">{"Detailed",#N/A,FALSE,"GAS-COMB";"Summary",#N/A,FALSE,"GAS-COMB"}</definedName>
    <definedName name="testing" hidden="1">{"Detailed",#N/A,FALSE,"GAS-COMB";"Summary",#N/A,FALSE,"GAS-COMB"}</definedName>
    <definedName name="Turbine" hidden="1">{"Detailed",#N/A,FALSE,"GAS-COMB";"Summary",#N/A,FALSE,"GAS-COMB"}</definedName>
    <definedName name="Turbine2" hidden="1">{"Detailed",#N/A,FALSE,"GAS-COMB";"Summary",#N/A,FALSE,"GAS-COMB"}</definedName>
    <definedName name="WE" hidden="1">#REF!</definedName>
    <definedName name="wrn.Detailed._.and._.Summary._.Report." hidden="1">{"Detailed",#N/A,FALSE,"GAS-COMB";"Summary",#N/A,FALSE,"GAS-COMB"}</definedName>
    <definedName name="wrn.Detailed._.Report." hidden="1">{"Detailed",#N/A,FALSE,"GAS-COMB"}</definedName>
    <definedName name="wrn.Example._.Calculation._.Sheets.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wrn.PSVReport." hidden="1">{#N/A,#N/A,FALSE,"PSVCALC";#N/A,#N/A,FALSE,"Cases";#N/A,#N/A,FALSE,"SKETCH";#N/A,#N/A,FALSE,"1900 series critical vapor";#N/A,#N/A,FALSE,"1900 series liquid";#N/A,#N/A,FALSE,"AGCO series D critical vapor";#N/A,#N/A,FALSE,"API vapor";#N/A,#N/A,FALSE,"API liquid";#N/A,#N/A,FALSE,"API noncertified liquid";#N/A,#N/A,FALSE,"Heat &amp; Mass Bal.- NORM &amp; RELIEF";#N/A,#N/A,FALSE,"Heat input from fire";#N/A,#N/A,FALSE,"Additional heat";#N/A,#N/A,FALSE,"Thermal Relief";#N/A,#N/A,FALSE,"Vapor control valve";#N/A,#N/A,FALSE,"Liquid control valve";#N/A,#N/A,FALSE,"Liquid Tube rupture";#N/A,#N/A,FALSE,"Vapor Tube rupture";#N/A,#N/A,FALSE,"isothermal";#N/A,#N/A,FALSE,"incompressible"}</definedName>
    <definedName name="wrn.Summary._.Report." hidden="1">{"Summary",#N/A,FALSE,"GAS-COMB"}</definedName>
    <definedName name="wrvf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2" i="17" l="1"/>
  <c r="AP42" i="17"/>
  <c r="AO42" i="17"/>
  <c r="AN42" i="17"/>
  <c r="AM42" i="17"/>
  <c r="AK42" i="17"/>
  <c r="AJ42" i="17"/>
  <c r="AF42" i="17"/>
  <c r="AE42" i="17"/>
  <c r="AD42" i="17"/>
  <c r="AC42" i="17"/>
  <c r="Z42" i="17"/>
  <c r="Y42" i="17"/>
  <c r="U42" i="17"/>
  <c r="R42" i="17"/>
  <c r="Q42" i="17"/>
  <c r="P42" i="17"/>
  <c r="N42" i="17"/>
  <c r="K42" i="17"/>
  <c r="J42" i="17"/>
  <c r="I42" i="17"/>
  <c r="H42" i="17"/>
  <c r="F42" i="17"/>
  <c r="E42" i="17"/>
  <c r="AV41" i="17"/>
  <c r="AV40" i="17"/>
  <c r="AI42" i="17"/>
  <c r="AH42" i="17"/>
  <c r="V42" i="17"/>
  <c r="L42" i="17"/>
  <c r="AV39" i="17"/>
  <c r="AV38" i="17"/>
  <c r="AV37" i="17"/>
  <c r="AV36" i="17"/>
  <c r="AA42" i="17"/>
  <c r="AV34" i="17"/>
  <c r="AV33" i="17"/>
  <c r="AV32" i="17"/>
  <c r="AV31" i="17"/>
  <c r="AV30" i="17"/>
  <c r="AV29" i="17"/>
  <c r="AV28" i="17"/>
  <c r="AV27" i="17"/>
  <c r="AV26" i="17"/>
  <c r="AV25" i="17"/>
  <c r="AV24" i="17"/>
  <c r="AV23" i="17"/>
  <c r="AU42" i="17"/>
  <c r="AT42" i="17"/>
  <c r="AS42" i="17"/>
  <c r="AR42" i="17"/>
  <c r="AL42" i="17"/>
  <c r="AG42" i="17"/>
  <c r="AB42" i="17"/>
  <c r="X42" i="17"/>
  <c r="W42" i="17"/>
  <c r="T42" i="17"/>
  <c r="S42" i="17"/>
  <c r="O42" i="17"/>
  <c r="M42" i="17"/>
  <c r="AV21" i="17"/>
  <c r="AV20" i="17"/>
  <c r="AV19" i="17"/>
  <c r="AV18" i="17"/>
  <c r="AV17" i="17"/>
  <c r="AV16" i="17"/>
  <c r="AV15" i="17"/>
  <c r="AV14" i="17"/>
  <c r="AV13" i="17"/>
  <c r="AV12" i="17"/>
  <c r="AV11" i="17"/>
  <c r="AV10" i="17"/>
  <c r="AV9" i="17"/>
  <c r="V576" i="16"/>
  <c r="T576" i="16"/>
  <c r="S576" i="16"/>
  <c r="R576" i="16"/>
  <c r="P576" i="16"/>
  <c r="O576" i="16"/>
  <c r="N576" i="16"/>
  <c r="M576" i="16"/>
  <c r="L576" i="16"/>
  <c r="K576" i="16"/>
  <c r="J576" i="16"/>
  <c r="I576" i="16"/>
  <c r="H576" i="16"/>
  <c r="V575" i="16"/>
  <c r="T575" i="16"/>
  <c r="S575" i="16"/>
  <c r="R575" i="16"/>
  <c r="P575" i="16"/>
  <c r="O575" i="16"/>
  <c r="N575" i="16"/>
  <c r="M575" i="16"/>
  <c r="L575" i="16"/>
  <c r="K575" i="16"/>
  <c r="J575" i="16"/>
  <c r="I575" i="16"/>
  <c r="H575" i="16"/>
  <c r="V574" i="16"/>
  <c r="T574" i="16"/>
  <c r="S574" i="16"/>
  <c r="R574" i="16"/>
  <c r="P574" i="16"/>
  <c r="O574" i="16"/>
  <c r="N574" i="16"/>
  <c r="M574" i="16"/>
  <c r="L574" i="16"/>
  <c r="K574" i="16"/>
  <c r="J574" i="16"/>
  <c r="I574" i="16"/>
  <c r="H574" i="16"/>
  <c r="V573" i="16"/>
  <c r="U573" i="16"/>
  <c r="T573" i="16"/>
  <c r="S573" i="16"/>
  <c r="R573" i="16"/>
  <c r="P573" i="16"/>
  <c r="O573" i="16"/>
  <c r="N573" i="16"/>
  <c r="M573" i="16"/>
  <c r="L573" i="16"/>
  <c r="K573" i="16"/>
  <c r="J573" i="16"/>
  <c r="I573" i="16"/>
  <c r="H573" i="16"/>
  <c r="V572" i="16"/>
  <c r="U572" i="16"/>
  <c r="T572" i="16"/>
  <c r="S572" i="16"/>
  <c r="R572" i="16"/>
  <c r="P572" i="16"/>
  <c r="O572" i="16"/>
  <c r="N572" i="16"/>
  <c r="M572" i="16"/>
  <c r="L572" i="16"/>
  <c r="K572" i="16"/>
  <c r="J572" i="16"/>
  <c r="I572" i="16"/>
  <c r="H572" i="16"/>
  <c r="V571" i="16"/>
  <c r="T571" i="16"/>
  <c r="S571" i="16"/>
  <c r="R571" i="16"/>
  <c r="P571" i="16"/>
  <c r="O571" i="16"/>
  <c r="N571" i="16"/>
  <c r="M571" i="16"/>
  <c r="L571" i="16"/>
  <c r="K571" i="16"/>
  <c r="J571" i="16"/>
  <c r="I571" i="16"/>
  <c r="H571" i="16"/>
  <c r="V570" i="16"/>
  <c r="T570" i="16"/>
  <c r="S570" i="16"/>
  <c r="R570" i="16"/>
  <c r="P570" i="16"/>
  <c r="O570" i="16"/>
  <c r="N570" i="16"/>
  <c r="M570" i="16"/>
  <c r="L570" i="16"/>
  <c r="K570" i="16"/>
  <c r="J570" i="16"/>
  <c r="I570" i="16"/>
  <c r="H570" i="16"/>
  <c r="S569" i="16"/>
  <c r="R569" i="16"/>
  <c r="Q569" i="16"/>
  <c r="L569" i="16"/>
  <c r="J569" i="16"/>
  <c r="I569" i="16"/>
  <c r="V568" i="16"/>
  <c r="T568" i="16"/>
  <c r="S568" i="16"/>
  <c r="R568" i="16"/>
  <c r="Q568" i="16"/>
  <c r="P568" i="16"/>
  <c r="O568" i="16"/>
  <c r="N568" i="16"/>
  <c r="M568" i="16"/>
  <c r="L568" i="16"/>
  <c r="K568" i="16"/>
  <c r="J568" i="16"/>
  <c r="I568" i="16"/>
  <c r="H568" i="16"/>
  <c r="V567" i="16"/>
  <c r="T567" i="16"/>
  <c r="S567" i="16"/>
  <c r="R567" i="16"/>
  <c r="P567" i="16"/>
  <c r="O567" i="16"/>
  <c r="N567" i="16"/>
  <c r="M567" i="16"/>
  <c r="L567" i="16"/>
  <c r="K567" i="16"/>
  <c r="J567" i="16"/>
  <c r="I567" i="16"/>
  <c r="H567" i="16"/>
  <c r="V566" i="16"/>
  <c r="T566" i="16"/>
  <c r="S566" i="16"/>
  <c r="R566" i="16"/>
  <c r="P566" i="16"/>
  <c r="O566" i="16"/>
  <c r="N566" i="16"/>
  <c r="M566" i="16"/>
  <c r="L566" i="16"/>
  <c r="K566" i="16"/>
  <c r="J566" i="16"/>
  <c r="I566" i="16"/>
  <c r="H566" i="16"/>
  <c r="V565" i="16"/>
  <c r="T565" i="16"/>
  <c r="S565" i="16"/>
  <c r="R565" i="16"/>
  <c r="P565" i="16"/>
  <c r="O565" i="16"/>
  <c r="N565" i="16"/>
  <c r="M565" i="16"/>
  <c r="L565" i="16"/>
  <c r="K565" i="16"/>
  <c r="J565" i="16"/>
  <c r="I565" i="16"/>
  <c r="H565" i="16"/>
  <c r="V564" i="16"/>
  <c r="U564" i="16"/>
  <c r="T564" i="16"/>
  <c r="S564" i="16"/>
  <c r="R564" i="16"/>
  <c r="Q564" i="16"/>
  <c r="P564" i="16"/>
  <c r="O564" i="16"/>
  <c r="N564" i="16"/>
  <c r="M564" i="16"/>
  <c r="L564" i="16"/>
  <c r="K564" i="16"/>
  <c r="J564" i="16"/>
  <c r="I564" i="16"/>
  <c r="H564" i="16"/>
  <c r="V551" i="16"/>
  <c r="U551" i="16"/>
  <c r="T551" i="16"/>
  <c r="S551" i="16"/>
  <c r="R551" i="16"/>
  <c r="Q551" i="16"/>
  <c r="P551" i="16"/>
  <c r="O551" i="16"/>
  <c r="N551" i="16"/>
  <c r="M551" i="16"/>
  <c r="L551" i="16"/>
  <c r="K551" i="16"/>
  <c r="J551" i="16"/>
  <c r="I551" i="16"/>
  <c r="H551" i="16"/>
  <c r="V538" i="16"/>
  <c r="U538" i="16"/>
  <c r="T538" i="16"/>
  <c r="S538" i="16"/>
  <c r="R538" i="16"/>
  <c r="Q538" i="16"/>
  <c r="P538" i="16"/>
  <c r="O538" i="16"/>
  <c r="N538" i="16"/>
  <c r="M538" i="16"/>
  <c r="L538" i="16"/>
  <c r="K538" i="16"/>
  <c r="J538" i="16"/>
  <c r="I538" i="16"/>
  <c r="H538" i="16"/>
  <c r="V525" i="16"/>
  <c r="U525" i="16"/>
  <c r="T525" i="16"/>
  <c r="S525" i="16"/>
  <c r="R525" i="16"/>
  <c r="Q525" i="16"/>
  <c r="P525" i="16"/>
  <c r="O525" i="16"/>
  <c r="N525" i="16"/>
  <c r="M525" i="16"/>
  <c r="L525" i="16"/>
  <c r="K525" i="16"/>
  <c r="J525" i="16"/>
  <c r="I525" i="16"/>
  <c r="H525" i="16"/>
  <c r="V512" i="16"/>
  <c r="T512" i="16"/>
  <c r="S512" i="16"/>
  <c r="R512" i="16"/>
  <c r="P512" i="16"/>
  <c r="O512" i="16"/>
  <c r="N512" i="16"/>
  <c r="M512" i="16"/>
  <c r="L512" i="16"/>
  <c r="K512" i="16"/>
  <c r="J512" i="16"/>
  <c r="I512" i="16"/>
  <c r="H512" i="16"/>
  <c r="U512" i="16"/>
  <c r="Q512" i="16"/>
  <c r="V499" i="16"/>
  <c r="U499" i="16"/>
  <c r="T499" i="16"/>
  <c r="S499" i="16"/>
  <c r="R499" i="16"/>
  <c r="Q499" i="16"/>
  <c r="P499" i="16"/>
  <c r="O499" i="16"/>
  <c r="N499" i="16"/>
  <c r="M499" i="16"/>
  <c r="L499" i="16"/>
  <c r="K499" i="16"/>
  <c r="J499" i="16"/>
  <c r="I499" i="16"/>
  <c r="H499" i="16"/>
  <c r="V486" i="16"/>
  <c r="U486" i="16"/>
  <c r="T486" i="16"/>
  <c r="S486" i="16"/>
  <c r="R486" i="16"/>
  <c r="Q486" i="16"/>
  <c r="P486" i="16"/>
  <c r="O486" i="16"/>
  <c r="N486" i="16"/>
  <c r="M486" i="16"/>
  <c r="L486" i="16"/>
  <c r="K486" i="16"/>
  <c r="J486" i="16"/>
  <c r="I486" i="16"/>
  <c r="H486" i="16"/>
  <c r="V473" i="16"/>
  <c r="U473" i="16"/>
  <c r="T473" i="16"/>
  <c r="S473" i="16"/>
  <c r="R473" i="16"/>
  <c r="Q473" i="16"/>
  <c r="P473" i="16"/>
  <c r="O473" i="16"/>
  <c r="N473" i="16"/>
  <c r="M473" i="16"/>
  <c r="L473" i="16"/>
  <c r="K473" i="16"/>
  <c r="J473" i="16"/>
  <c r="I473" i="16"/>
  <c r="H473" i="16"/>
  <c r="V460" i="16"/>
  <c r="T460" i="16"/>
  <c r="S460" i="16"/>
  <c r="R460" i="16"/>
  <c r="P460" i="16"/>
  <c r="O460" i="16"/>
  <c r="N460" i="16"/>
  <c r="M460" i="16"/>
  <c r="L460" i="16"/>
  <c r="K460" i="16"/>
  <c r="J460" i="16"/>
  <c r="I460" i="16"/>
  <c r="H460" i="16"/>
  <c r="U460" i="16"/>
  <c r="Q460" i="16"/>
  <c r="V447" i="16"/>
  <c r="U447" i="16"/>
  <c r="T447" i="16"/>
  <c r="S447" i="16"/>
  <c r="R447" i="16"/>
  <c r="Q447" i="16"/>
  <c r="P447" i="16"/>
  <c r="O447" i="16"/>
  <c r="N447" i="16"/>
  <c r="M447" i="16"/>
  <c r="L447" i="16"/>
  <c r="K447" i="16"/>
  <c r="J447" i="16"/>
  <c r="I447" i="16"/>
  <c r="H447" i="16"/>
  <c r="V434" i="16"/>
  <c r="T434" i="16"/>
  <c r="S434" i="16"/>
  <c r="R434" i="16"/>
  <c r="P434" i="16"/>
  <c r="O434" i="16"/>
  <c r="N434" i="16"/>
  <c r="M434" i="16"/>
  <c r="L434" i="16"/>
  <c r="K434" i="16"/>
  <c r="J434" i="16"/>
  <c r="I434" i="16"/>
  <c r="H434" i="16"/>
  <c r="Q574" i="16"/>
  <c r="U571" i="16"/>
  <c r="Q434" i="16"/>
  <c r="U434" i="16"/>
  <c r="V421" i="16"/>
  <c r="T421" i="16"/>
  <c r="S421" i="16"/>
  <c r="R421" i="16"/>
  <c r="P421" i="16"/>
  <c r="O421" i="16"/>
  <c r="N421" i="16"/>
  <c r="M421" i="16"/>
  <c r="L421" i="16"/>
  <c r="K421" i="16"/>
  <c r="J421" i="16"/>
  <c r="I421" i="16"/>
  <c r="H421" i="16"/>
  <c r="U576" i="16"/>
  <c r="U575" i="16"/>
  <c r="U574" i="16"/>
  <c r="U570" i="16"/>
  <c r="U568" i="16"/>
  <c r="U567" i="16"/>
  <c r="Q421" i="16"/>
  <c r="U566" i="16"/>
  <c r="U565" i="16"/>
  <c r="V408" i="16"/>
  <c r="U408" i="16"/>
  <c r="T408" i="16"/>
  <c r="S408" i="16"/>
  <c r="R408" i="16"/>
  <c r="Q408" i="16"/>
  <c r="P408" i="16"/>
  <c r="O408" i="16"/>
  <c r="N408" i="16"/>
  <c r="M408" i="16"/>
  <c r="L408" i="16"/>
  <c r="K408" i="16"/>
  <c r="J408" i="16"/>
  <c r="I408" i="16"/>
  <c r="H408" i="16"/>
  <c r="V395" i="16"/>
  <c r="U395" i="16"/>
  <c r="T395" i="16"/>
  <c r="S395" i="16"/>
  <c r="R395" i="16"/>
  <c r="Q395" i="16"/>
  <c r="P395" i="16"/>
  <c r="O395" i="16"/>
  <c r="N395" i="16"/>
  <c r="M395" i="16"/>
  <c r="L395" i="16"/>
  <c r="K395" i="16"/>
  <c r="J395" i="16"/>
  <c r="I395" i="16"/>
  <c r="H395" i="16"/>
  <c r="V382" i="16"/>
  <c r="U382" i="16"/>
  <c r="T382" i="16"/>
  <c r="S382" i="16"/>
  <c r="R382" i="16"/>
  <c r="Q382" i="16"/>
  <c r="P382" i="16"/>
  <c r="O382" i="16"/>
  <c r="N382" i="16"/>
  <c r="M382" i="16"/>
  <c r="L382" i="16"/>
  <c r="K382" i="16"/>
  <c r="J382" i="16"/>
  <c r="I382" i="16"/>
  <c r="H382" i="16"/>
  <c r="V369" i="16"/>
  <c r="U369" i="16"/>
  <c r="T369" i="16"/>
  <c r="S369" i="16"/>
  <c r="R369" i="16"/>
  <c r="Q369" i="16"/>
  <c r="P369" i="16"/>
  <c r="O369" i="16"/>
  <c r="N369" i="16"/>
  <c r="M369" i="16"/>
  <c r="L369" i="16"/>
  <c r="K369" i="16"/>
  <c r="J369" i="16"/>
  <c r="I369" i="16"/>
  <c r="H369" i="16"/>
  <c r="V356" i="16"/>
  <c r="U356" i="16"/>
  <c r="T356" i="16"/>
  <c r="S356" i="16"/>
  <c r="R356" i="16"/>
  <c r="Q356" i="16"/>
  <c r="P356" i="16"/>
  <c r="O356" i="16"/>
  <c r="N356" i="16"/>
  <c r="M356" i="16"/>
  <c r="L356" i="16"/>
  <c r="K356" i="16"/>
  <c r="J356" i="16"/>
  <c r="I356" i="16"/>
  <c r="H356" i="16"/>
  <c r="V343" i="16"/>
  <c r="U343" i="16"/>
  <c r="T343" i="16"/>
  <c r="S343" i="16"/>
  <c r="R343" i="16"/>
  <c r="Q343" i="16"/>
  <c r="P343" i="16"/>
  <c r="O343" i="16"/>
  <c r="N343" i="16"/>
  <c r="M343" i="16"/>
  <c r="L343" i="16"/>
  <c r="K343" i="16"/>
  <c r="J343" i="16"/>
  <c r="I343" i="16"/>
  <c r="H343" i="16"/>
  <c r="V330" i="16"/>
  <c r="U330" i="16"/>
  <c r="T330" i="16"/>
  <c r="S330" i="16"/>
  <c r="R330" i="16"/>
  <c r="Q330" i="16"/>
  <c r="P330" i="16"/>
  <c r="O330" i="16"/>
  <c r="N330" i="16"/>
  <c r="M330" i="16"/>
  <c r="L330" i="16"/>
  <c r="K330" i="16"/>
  <c r="J330" i="16"/>
  <c r="I330" i="16"/>
  <c r="H330" i="16"/>
  <c r="V317" i="16"/>
  <c r="U317" i="16"/>
  <c r="T317" i="16"/>
  <c r="S317" i="16"/>
  <c r="R317" i="16"/>
  <c r="Q317" i="16"/>
  <c r="P317" i="16"/>
  <c r="O317" i="16"/>
  <c r="N317" i="16"/>
  <c r="M317" i="16"/>
  <c r="L317" i="16"/>
  <c r="K317" i="16"/>
  <c r="J317" i="16"/>
  <c r="I317" i="16"/>
  <c r="I577" i="16" s="1"/>
  <c r="H317" i="16"/>
  <c r="V304" i="16"/>
  <c r="U304" i="16"/>
  <c r="T304" i="16"/>
  <c r="S304" i="16"/>
  <c r="R304" i="16"/>
  <c r="Q304" i="16"/>
  <c r="P304" i="16"/>
  <c r="O304" i="16"/>
  <c r="N304" i="16"/>
  <c r="M304" i="16"/>
  <c r="L304" i="16"/>
  <c r="K304" i="16"/>
  <c r="J304" i="16"/>
  <c r="I304" i="16"/>
  <c r="H304" i="16"/>
  <c r="V291" i="16"/>
  <c r="U291" i="16"/>
  <c r="T291" i="16"/>
  <c r="S291" i="16"/>
  <c r="R291" i="16"/>
  <c r="Q291" i="16"/>
  <c r="P291" i="16"/>
  <c r="O291" i="16"/>
  <c r="N291" i="16"/>
  <c r="M291" i="16"/>
  <c r="L291" i="16"/>
  <c r="K291" i="16"/>
  <c r="J291" i="16"/>
  <c r="I291" i="16"/>
  <c r="H291" i="16"/>
  <c r="V278" i="16"/>
  <c r="U278" i="16"/>
  <c r="T278" i="16"/>
  <c r="S278" i="16"/>
  <c r="R278" i="16"/>
  <c r="Q278" i="16"/>
  <c r="P278" i="16"/>
  <c r="O278" i="16"/>
  <c r="N278" i="16"/>
  <c r="M278" i="16"/>
  <c r="L278" i="16"/>
  <c r="K278" i="16"/>
  <c r="J278" i="16"/>
  <c r="I278" i="16"/>
  <c r="H278" i="16"/>
  <c r="V265" i="16"/>
  <c r="U265" i="16"/>
  <c r="T265" i="16"/>
  <c r="S265" i="16"/>
  <c r="R265" i="16"/>
  <c r="Q265" i="16"/>
  <c r="P265" i="16"/>
  <c r="O265" i="16"/>
  <c r="N265" i="16"/>
  <c r="M265" i="16"/>
  <c r="L265" i="16"/>
  <c r="K265" i="16"/>
  <c r="J265" i="16"/>
  <c r="I265" i="16"/>
  <c r="H265" i="16"/>
  <c r="V252" i="16"/>
  <c r="U252" i="16"/>
  <c r="T252" i="16"/>
  <c r="S252" i="16"/>
  <c r="R252" i="16"/>
  <c r="Q252" i="16"/>
  <c r="P252" i="16"/>
  <c r="O252" i="16"/>
  <c r="N252" i="16"/>
  <c r="M252" i="16"/>
  <c r="L252" i="16"/>
  <c r="K252" i="16"/>
  <c r="J252" i="16"/>
  <c r="I252" i="16"/>
  <c r="H252" i="16"/>
  <c r="V239" i="16"/>
  <c r="U239" i="16"/>
  <c r="T239" i="16"/>
  <c r="S239" i="16"/>
  <c r="R239" i="16"/>
  <c r="Q239" i="16"/>
  <c r="P239" i="16"/>
  <c r="O239" i="16"/>
  <c r="N239" i="16"/>
  <c r="M239" i="16"/>
  <c r="L239" i="16"/>
  <c r="K239" i="16"/>
  <c r="J239" i="16"/>
  <c r="I239" i="16"/>
  <c r="H239" i="16"/>
  <c r="V226" i="16"/>
  <c r="U226" i="16"/>
  <c r="T226" i="16"/>
  <c r="S226" i="16"/>
  <c r="R226" i="16"/>
  <c r="P226" i="16"/>
  <c r="O226" i="16"/>
  <c r="N226" i="16"/>
  <c r="M226" i="16"/>
  <c r="L226" i="16"/>
  <c r="K226" i="16"/>
  <c r="J226" i="16"/>
  <c r="I226" i="16"/>
  <c r="H226" i="16"/>
  <c r="Q576" i="16"/>
  <c r="Q575" i="16"/>
  <c r="Q573" i="16"/>
  <c r="Q572" i="16"/>
  <c r="Q571" i="16"/>
  <c r="Q570" i="16"/>
  <c r="Q566" i="16"/>
  <c r="Q565" i="16"/>
  <c r="V213" i="16"/>
  <c r="U213" i="16"/>
  <c r="T213" i="16"/>
  <c r="S213" i="16"/>
  <c r="R213" i="16"/>
  <c r="Q213" i="16"/>
  <c r="P213" i="16"/>
  <c r="O213" i="16"/>
  <c r="N213" i="16"/>
  <c r="M213" i="16"/>
  <c r="L213" i="16"/>
  <c r="K213" i="16"/>
  <c r="J213" i="16"/>
  <c r="I213" i="16"/>
  <c r="H213" i="16"/>
  <c r="V200" i="16"/>
  <c r="U200" i="16"/>
  <c r="T200" i="16"/>
  <c r="S200" i="16"/>
  <c r="R200" i="16"/>
  <c r="Q200" i="16"/>
  <c r="P200" i="16"/>
  <c r="O200" i="16"/>
  <c r="N200" i="16"/>
  <c r="M200" i="16"/>
  <c r="L200" i="16"/>
  <c r="K200" i="16"/>
  <c r="J200" i="16"/>
  <c r="I200" i="16"/>
  <c r="H200" i="16"/>
  <c r="V187" i="16"/>
  <c r="T187" i="16"/>
  <c r="S187" i="16"/>
  <c r="Q187" i="16"/>
  <c r="N187" i="16"/>
  <c r="M187" i="16"/>
  <c r="L187" i="16"/>
  <c r="K187" i="16"/>
  <c r="J187" i="16"/>
  <c r="I187" i="16"/>
  <c r="V569" i="16"/>
  <c r="U187" i="16"/>
  <c r="T569" i="16"/>
  <c r="R187" i="16"/>
  <c r="P187" i="16"/>
  <c r="O187" i="16"/>
  <c r="N569" i="16"/>
  <c r="M569" i="16"/>
  <c r="K569" i="16"/>
  <c r="H569" i="16"/>
  <c r="V174" i="16"/>
  <c r="U174" i="16"/>
  <c r="T174" i="16"/>
  <c r="S174" i="16"/>
  <c r="R174" i="16"/>
  <c r="Q174" i="16"/>
  <c r="P174" i="16"/>
  <c r="O174" i="16"/>
  <c r="N174" i="16"/>
  <c r="M174" i="16"/>
  <c r="L174" i="16"/>
  <c r="K174" i="16"/>
  <c r="J174" i="16"/>
  <c r="I174" i="16"/>
  <c r="H174" i="16"/>
  <c r="V161" i="16"/>
  <c r="U161" i="16"/>
  <c r="T161" i="16"/>
  <c r="S161" i="16"/>
  <c r="R161" i="16"/>
  <c r="Q161" i="16"/>
  <c r="P161" i="16"/>
  <c r="O161" i="16"/>
  <c r="N161" i="16"/>
  <c r="M161" i="16"/>
  <c r="L161" i="16"/>
  <c r="K161" i="16"/>
  <c r="J161" i="16"/>
  <c r="I161" i="16"/>
  <c r="H161" i="16"/>
  <c r="V148" i="16"/>
  <c r="U148" i="16"/>
  <c r="T148" i="16"/>
  <c r="S148" i="16"/>
  <c r="R148" i="16"/>
  <c r="Q148" i="16"/>
  <c r="P148" i="16"/>
  <c r="O148" i="16"/>
  <c r="N148" i="16"/>
  <c r="M148" i="16"/>
  <c r="L148" i="16"/>
  <c r="K148" i="16"/>
  <c r="J148" i="16"/>
  <c r="I148" i="16"/>
  <c r="H148" i="16"/>
  <c r="V135" i="16"/>
  <c r="U135" i="16"/>
  <c r="T135" i="16"/>
  <c r="S135" i="16"/>
  <c r="R135" i="16"/>
  <c r="Q135" i="16"/>
  <c r="P135" i="16"/>
  <c r="O135" i="16"/>
  <c r="N135" i="16"/>
  <c r="M135" i="16"/>
  <c r="L135" i="16"/>
  <c r="K135" i="16"/>
  <c r="J135" i="16"/>
  <c r="I135" i="16"/>
  <c r="H135" i="16"/>
  <c r="V122" i="16"/>
  <c r="U122" i="16"/>
  <c r="T122" i="16"/>
  <c r="T577" i="16" s="1"/>
  <c r="S122" i="16"/>
  <c r="R122" i="16"/>
  <c r="Q122" i="16"/>
  <c r="P122" i="16"/>
  <c r="O122" i="16"/>
  <c r="N122" i="16"/>
  <c r="M122" i="16"/>
  <c r="L122" i="16"/>
  <c r="K122" i="16"/>
  <c r="J122" i="16"/>
  <c r="I122" i="16"/>
  <c r="H122" i="16"/>
  <c r="V109" i="16"/>
  <c r="U109" i="16"/>
  <c r="T109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J577" i="16" s="1"/>
  <c r="I70" i="16"/>
  <c r="H70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V18" i="16"/>
  <c r="V577" i="16" s="1"/>
  <c r="U18" i="16"/>
  <c r="T18" i="16"/>
  <c r="S18" i="16"/>
  <c r="S577" i="16" s="1"/>
  <c r="R18" i="16"/>
  <c r="Q18" i="16"/>
  <c r="P18" i="16"/>
  <c r="O18" i="16"/>
  <c r="O577" i="16" s="1"/>
  <c r="N18" i="16"/>
  <c r="N577" i="16" s="1"/>
  <c r="M18" i="16"/>
  <c r="M577" i="16" s="1"/>
  <c r="L18" i="16"/>
  <c r="L577" i="16" s="1"/>
  <c r="K18" i="16"/>
  <c r="K577" i="16" s="1"/>
  <c r="J18" i="16"/>
  <c r="I18" i="16"/>
  <c r="H18" i="16"/>
  <c r="U577" i="16" l="1"/>
  <c r="H577" i="16"/>
  <c r="P577" i="16"/>
  <c r="Q577" i="16"/>
  <c r="R577" i="16"/>
  <c r="U421" i="16"/>
  <c r="AV22" i="17"/>
  <c r="AV42" i="17" s="1"/>
  <c r="H187" i="16"/>
  <c r="O569" i="16"/>
  <c r="AV35" i="17"/>
  <c r="G42" i="17"/>
  <c r="Q226" i="16"/>
  <c r="P569" i="16"/>
  <c r="Q567" i="16"/>
  <c r="U569" i="16"/>
  <c r="AX38" i="17" l="1"/>
  <c r="AX34" i="17"/>
  <c r="AX26" i="17"/>
  <c r="AX21" i="17"/>
  <c r="AX13" i="17"/>
  <c r="AX29" i="17"/>
  <c r="AX41" i="17"/>
  <c r="AX16" i="17"/>
  <c r="AX18" i="17"/>
  <c r="AX40" i="17"/>
  <c r="AX20" i="17"/>
  <c r="AX10" i="17"/>
  <c r="AX25" i="17"/>
  <c r="AX32" i="17"/>
  <c r="AX15" i="17"/>
  <c r="AX33" i="17"/>
  <c r="AX12" i="17"/>
  <c r="AX30" i="17"/>
  <c r="AX23" i="17"/>
  <c r="AX39" i="17"/>
  <c r="AX24" i="17"/>
  <c r="AX14" i="17"/>
  <c r="AX31" i="17"/>
  <c r="AX11" i="17"/>
  <c r="AX27" i="17"/>
  <c r="AX36" i="17"/>
  <c r="AX28" i="17"/>
  <c r="AX9" i="17"/>
  <c r="AX19" i="17"/>
  <c r="AX37" i="17"/>
  <c r="AX17" i="17"/>
  <c r="AX35" i="17"/>
  <c r="AX22" i="17"/>
  <c r="AX42" i="17" l="1"/>
  <c r="AV9" i="15" l="1"/>
  <c r="AV10" i="15"/>
  <c r="AV11" i="15"/>
  <c r="AV12" i="15"/>
  <c r="AV13" i="15"/>
  <c r="AV14" i="15"/>
  <c r="AV15" i="15"/>
  <c r="AV16" i="15"/>
  <c r="AV17" i="15"/>
  <c r="AV18" i="15"/>
  <c r="AV19" i="15"/>
  <c r="AV20" i="15"/>
  <c r="AV21" i="15"/>
  <c r="AV22" i="15"/>
  <c r="AV23" i="15"/>
  <c r="AV24" i="15"/>
  <c r="AV25" i="15"/>
  <c r="AV26" i="15"/>
  <c r="AV27" i="15"/>
  <c r="AV28" i="15"/>
  <c r="AV29" i="15"/>
  <c r="AV30" i="15"/>
  <c r="AV31" i="15"/>
  <c r="AV32" i="15"/>
  <c r="AV33" i="15"/>
  <c r="AV34" i="15"/>
  <c r="AV35" i="15"/>
  <c r="AV36" i="15"/>
  <c r="AV37" i="15"/>
  <c r="AV38" i="15"/>
  <c r="AV39" i="15"/>
  <c r="AV40" i="15"/>
  <c r="AV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AI42" i="15"/>
  <c r="AJ42" i="15"/>
  <c r="AK42" i="15"/>
  <c r="AL42" i="15"/>
  <c r="AM42" i="15"/>
  <c r="AN42" i="15"/>
  <c r="AO42" i="15"/>
  <c r="AP42" i="15"/>
  <c r="AQ42" i="15"/>
  <c r="AR42" i="15"/>
  <c r="AS42" i="15"/>
  <c r="AT42" i="15"/>
  <c r="AU42" i="15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H70" i="14"/>
  <c r="I70" i="14"/>
  <c r="J70" i="14"/>
  <c r="K70" i="14"/>
  <c r="L70" i="14"/>
  <c r="M70" i="14"/>
  <c r="N70" i="14"/>
  <c r="O70" i="14"/>
  <c r="P70" i="14"/>
  <c r="Q70" i="14"/>
  <c r="R70" i="14"/>
  <c r="S70" i="14"/>
  <c r="T70" i="14"/>
  <c r="U70" i="14"/>
  <c r="V70" i="14"/>
  <c r="H83" i="14"/>
  <c r="I83" i="14"/>
  <c r="J83" i="14"/>
  <c r="K83" i="14"/>
  <c r="L83" i="14"/>
  <c r="M83" i="14"/>
  <c r="N83" i="14"/>
  <c r="O83" i="14"/>
  <c r="P83" i="14"/>
  <c r="Q83" i="14"/>
  <c r="R83" i="14"/>
  <c r="S83" i="14"/>
  <c r="T83" i="14"/>
  <c r="U83" i="14"/>
  <c r="V83" i="14"/>
  <c r="H96" i="14"/>
  <c r="I96" i="14"/>
  <c r="J96" i="14"/>
  <c r="K96" i="14"/>
  <c r="L96" i="14"/>
  <c r="M96" i="14"/>
  <c r="N96" i="14"/>
  <c r="O96" i="14"/>
  <c r="P96" i="14"/>
  <c r="Q96" i="14"/>
  <c r="R96" i="14"/>
  <c r="S96" i="14"/>
  <c r="T96" i="14"/>
  <c r="U96" i="14"/>
  <c r="V96" i="14"/>
  <c r="H109" i="14"/>
  <c r="I109" i="14"/>
  <c r="J109" i="14"/>
  <c r="K109" i="14"/>
  <c r="L109" i="14"/>
  <c r="M109" i="14"/>
  <c r="N109" i="14"/>
  <c r="O109" i="14"/>
  <c r="P109" i="14"/>
  <c r="Q109" i="14"/>
  <c r="R109" i="14"/>
  <c r="S109" i="14"/>
  <c r="T109" i="14"/>
  <c r="U109" i="14"/>
  <c r="V109" i="14"/>
  <c r="H122" i="14"/>
  <c r="I122" i="14"/>
  <c r="J122" i="14"/>
  <c r="K122" i="14"/>
  <c r="L122" i="14"/>
  <c r="M122" i="14"/>
  <c r="N122" i="14"/>
  <c r="O122" i="14"/>
  <c r="P122" i="14"/>
  <c r="Q122" i="14"/>
  <c r="R122" i="14"/>
  <c r="S122" i="14"/>
  <c r="T122" i="14"/>
  <c r="U122" i="14"/>
  <c r="V122" i="14"/>
  <c r="H135" i="14"/>
  <c r="I135" i="14"/>
  <c r="J135" i="14"/>
  <c r="K135" i="14"/>
  <c r="L135" i="14"/>
  <c r="M135" i="14"/>
  <c r="N135" i="14"/>
  <c r="O135" i="14"/>
  <c r="P135" i="14"/>
  <c r="Q135" i="14"/>
  <c r="R135" i="14"/>
  <c r="S135" i="14"/>
  <c r="T135" i="14"/>
  <c r="U135" i="14"/>
  <c r="V135" i="14"/>
  <c r="H148" i="14"/>
  <c r="I148" i="14"/>
  <c r="J148" i="14"/>
  <c r="K148" i="14"/>
  <c r="L148" i="14"/>
  <c r="M148" i="14"/>
  <c r="N148" i="14"/>
  <c r="O148" i="14"/>
  <c r="P148" i="14"/>
  <c r="Q148" i="14"/>
  <c r="R148" i="14"/>
  <c r="S148" i="14"/>
  <c r="T148" i="14"/>
  <c r="U148" i="14"/>
  <c r="V148" i="14"/>
  <c r="H161" i="14"/>
  <c r="I161" i="14"/>
  <c r="J161" i="14"/>
  <c r="K161" i="14"/>
  <c r="L161" i="14"/>
  <c r="M161" i="14"/>
  <c r="N161" i="14"/>
  <c r="O161" i="14"/>
  <c r="P161" i="14"/>
  <c r="Q161" i="14"/>
  <c r="R161" i="14"/>
  <c r="S161" i="14"/>
  <c r="T161" i="14"/>
  <c r="U161" i="14"/>
  <c r="V161" i="14"/>
  <c r="H174" i="14"/>
  <c r="I174" i="14"/>
  <c r="J174" i="14"/>
  <c r="K174" i="14"/>
  <c r="L174" i="14"/>
  <c r="M174" i="14"/>
  <c r="N174" i="14"/>
  <c r="O174" i="14"/>
  <c r="P174" i="14"/>
  <c r="Q174" i="14"/>
  <c r="R174" i="14"/>
  <c r="S174" i="14"/>
  <c r="T174" i="14"/>
  <c r="U174" i="14"/>
  <c r="V174" i="14"/>
  <c r="H187" i="14"/>
  <c r="I187" i="14"/>
  <c r="J187" i="14"/>
  <c r="K187" i="14"/>
  <c r="L187" i="14"/>
  <c r="M187" i="14"/>
  <c r="N187" i="14"/>
  <c r="O187" i="14"/>
  <c r="P187" i="14"/>
  <c r="Q187" i="14"/>
  <c r="R187" i="14"/>
  <c r="S187" i="14"/>
  <c r="T187" i="14"/>
  <c r="U187" i="14"/>
  <c r="V187" i="14"/>
  <c r="H200" i="14"/>
  <c r="I200" i="14"/>
  <c r="J200" i="14"/>
  <c r="K200" i="14"/>
  <c r="L200" i="14"/>
  <c r="M200" i="14"/>
  <c r="N200" i="14"/>
  <c r="O200" i="14"/>
  <c r="P200" i="14"/>
  <c r="Q200" i="14"/>
  <c r="R200" i="14"/>
  <c r="S200" i="14"/>
  <c r="T200" i="14"/>
  <c r="U200" i="14"/>
  <c r="V200" i="14"/>
  <c r="H213" i="14"/>
  <c r="I213" i="14"/>
  <c r="J213" i="14"/>
  <c r="K213" i="14"/>
  <c r="L213" i="14"/>
  <c r="M213" i="14"/>
  <c r="N213" i="14"/>
  <c r="O213" i="14"/>
  <c r="P213" i="14"/>
  <c r="Q213" i="14"/>
  <c r="R213" i="14"/>
  <c r="S213" i="14"/>
  <c r="T213" i="14"/>
  <c r="U213" i="14"/>
  <c r="V213" i="14"/>
  <c r="H226" i="14"/>
  <c r="I226" i="14"/>
  <c r="J226" i="14"/>
  <c r="K226" i="14"/>
  <c r="L226" i="14"/>
  <c r="M226" i="14"/>
  <c r="N226" i="14"/>
  <c r="O226" i="14"/>
  <c r="P226" i="14"/>
  <c r="Q226" i="14"/>
  <c r="R226" i="14"/>
  <c r="S226" i="14"/>
  <c r="T226" i="14"/>
  <c r="U226" i="14"/>
  <c r="V226" i="14"/>
  <c r="H239" i="14"/>
  <c r="I239" i="14"/>
  <c r="J239" i="14"/>
  <c r="K239" i="14"/>
  <c r="L239" i="14"/>
  <c r="M239" i="14"/>
  <c r="N239" i="14"/>
  <c r="O239" i="14"/>
  <c r="P239" i="14"/>
  <c r="Q239" i="14"/>
  <c r="R239" i="14"/>
  <c r="S239" i="14"/>
  <c r="T239" i="14"/>
  <c r="U239" i="14"/>
  <c r="V239" i="14"/>
  <c r="H252" i="14"/>
  <c r="I252" i="14"/>
  <c r="J252" i="14"/>
  <c r="K252" i="14"/>
  <c r="L252" i="14"/>
  <c r="M252" i="14"/>
  <c r="N252" i="14"/>
  <c r="O252" i="14"/>
  <c r="P252" i="14"/>
  <c r="Q252" i="14"/>
  <c r="R252" i="14"/>
  <c r="S252" i="14"/>
  <c r="T252" i="14"/>
  <c r="U252" i="14"/>
  <c r="V252" i="14"/>
  <c r="H265" i="14"/>
  <c r="I265" i="14"/>
  <c r="J265" i="14"/>
  <c r="K265" i="14"/>
  <c r="L265" i="14"/>
  <c r="M265" i="14"/>
  <c r="N265" i="14"/>
  <c r="O265" i="14"/>
  <c r="P265" i="14"/>
  <c r="Q265" i="14"/>
  <c r="R265" i="14"/>
  <c r="S265" i="14"/>
  <c r="T265" i="14"/>
  <c r="U265" i="14"/>
  <c r="V265" i="14"/>
  <c r="H278" i="14"/>
  <c r="I278" i="14"/>
  <c r="J278" i="14"/>
  <c r="K278" i="14"/>
  <c r="L278" i="14"/>
  <c r="M278" i="14"/>
  <c r="N278" i="14"/>
  <c r="O278" i="14"/>
  <c r="P278" i="14"/>
  <c r="Q278" i="14"/>
  <c r="R278" i="14"/>
  <c r="S278" i="14"/>
  <c r="T278" i="14"/>
  <c r="U278" i="14"/>
  <c r="V278" i="14"/>
  <c r="H291" i="14"/>
  <c r="I291" i="14"/>
  <c r="J291" i="14"/>
  <c r="K291" i="14"/>
  <c r="L291" i="14"/>
  <c r="M291" i="14"/>
  <c r="N291" i="14"/>
  <c r="O291" i="14"/>
  <c r="P291" i="14"/>
  <c r="Q291" i="14"/>
  <c r="R291" i="14"/>
  <c r="S291" i="14"/>
  <c r="T291" i="14"/>
  <c r="U291" i="14"/>
  <c r="V291" i="14"/>
  <c r="H304" i="14"/>
  <c r="I304" i="14"/>
  <c r="J304" i="14"/>
  <c r="K304" i="14"/>
  <c r="L304" i="14"/>
  <c r="M304" i="14"/>
  <c r="N304" i="14"/>
  <c r="O304" i="14"/>
  <c r="P304" i="14"/>
  <c r="Q304" i="14"/>
  <c r="R304" i="14"/>
  <c r="S304" i="14"/>
  <c r="T304" i="14"/>
  <c r="U304" i="14"/>
  <c r="V304" i="14"/>
  <c r="H317" i="14"/>
  <c r="I317" i="14"/>
  <c r="J317" i="14"/>
  <c r="K317" i="14"/>
  <c r="L317" i="14"/>
  <c r="M317" i="14"/>
  <c r="N317" i="14"/>
  <c r="O317" i="14"/>
  <c r="P317" i="14"/>
  <c r="Q317" i="14"/>
  <c r="R317" i="14"/>
  <c r="S317" i="14"/>
  <c r="T317" i="14"/>
  <c r="U317" i="14"/>
  <c r="V317" i="14"/>
  <c r="H330" i="14"/>
  <c r="I330" i="14"/>
  <c r="J330" i="14"/>
  <c r="K330" i="14"/>
  <c r="L330" i="14"/>
  <c r="M330" i="14"/>
  <c r="N330" i="14"/>
  <c r="O330" i="14"/>
  <c r="P330" i="14"/>
  <c r="Q330" i="14"/>
  <c r="R330" i="14"/>
  <c r="S330" i="14"/>
  <c r="T330" i="14"/>
  <c r="U330" i="14"/>
  <c r="V330" i="14"/>
  <c r="H343" i="14"/>
  <c r="I343" i="14"/>
  <c r="J343" i="14"/>
  <c r="K343" i="14"/>
  <c r="L343" i="14"/>
  <c r="M343" i="14"/>
  <c r="N343" i="14"/>
  <c r="O343" i="14"/>
  <c r="P343" i="14"/>
  <c r="Q343" i="14"/>
  <c r="R343" i="14"/>
  <c r="S343" i="14"/>
  <c r="T343" i="14"/>
  <c r="U343" i="14"/>
  <c r="V343" i="14"/>
  <c r="H356" i="14"/>
  <c r="I356" i="14"/>
  <c r="J356" i="14"/>
  <c r="K356" i="14"/>
  <c r="L356" i="14"/>
  <c r="M356" i="14"/>
  <c r="N356" i="14"/>
  <c r="O356" i="14"/>
  <c r="P356" i="14"/>
  <c r="Q356" i="14"/>
  <c r="R356" i="14"/>
  <c r="S356" i="14"/>
  <c r="T356" i="14"/>
  <c r="U356" i="14"/>
  <c r="V356" i="14"/>
  <c r="H369" i="14"/>
  <c r="I369" i="14"/>
  <c r="J369" i="14"/>
  <c r="K369" i="14"/>
  <c r="L369" i="14"/>
  <c r="M369" i="14"/>
  <c r="N369" i="14"/>
  <c r="O369" i="14"/>
  <c r="P369" i="14"/>
  <c r="Q369" i="14"/>
  <c r="R369" i="14"/>
  <c r="S369" i="14"/>
  <c r="T369" i="14"/>
  <c r="U369" i="14"/>
  <c r="V369" i="14"/>
  <c r="H382" i="14"/>
  <c r="I382" i="14"/>
  <c r="J382" i="14"/>
  <c r="K382" i="14"/>
  <c r="L382" i="14"/>
  <c r="M382" i="14"/>
  <c r="N382" i="14"/>
  <c r="O382" i="14"/>
  <c r="P382" i="14"/>
  <c r="Q382" i="14"/>
  <c r="R382" i="14"/>
  <c r="S382" i="14"/>
  <c r="T382" i="14"/>
  <c r="U382" i="14"/>
  <c r="V382" i="14"/>
  <c r="H395" i="14"/>
  <c r="I395" i="14"/>
  <c r="J395" i="14"/>
  <c r="K395" i="14"/>
  <c r="L395" i="14"/>
  <c r="M395" i="14"/>
  <c r="N395" i="14"/>
  <c r="O395" i="14"/>
  <c r="P395" i="14"/>
  <c r="Q395" i="14"/>
  <c r="R395" i="14"/>
  <c r="S395" i="14"/>
  <c r="T395" i="14"/>
  <c r="U395" i="14"/>
  <c r="V395" i="14"/>
  <c r="H408" i="14"/>
  <c r="I408" i="14"/>
  <c r="J408" i="14"/>
  <c r="K408" i="14"/>
  <c r="L408" i="14"/>
  <c r="M408" i="14"/>
  <c r="N408" i="14"/>
  <c r="O408" i="14"/>
  <c r="P408" i="14"/>
  <c r="Q408" i="14"/>
  <c r="R408" i="14"/>
  <c r="S408" i="14"/>
  <c r="T408" i="14"/>
  <c r="U408" i="14"/>
  <c r="V408" i="14"/>
  <c r="H421" i="14"/>
  <c r="I421" i="14"/>
  <c r="J421" i="14"/>
  <c r="K421" i="14"/>
  <c r="L421" i="14"/>
  <c r="M421" i="14"/>
  <c r="N421" i="14"/>
  <c r="O421" i="14"/>
  <c r="P421" i="14"/>
  <c r="Q421" i="14"/>
  <c r="R421" i="14"/>
  <c r="S421" i="14"/>
  <c r="T421" i="14"/>
  <c r="U421" i="14"/>
  <c r="V421" i="14"/>
  <c r="H434" i="14"/>
  <c r="I434" i="14"/>
  <c r="J434" i="14"/>
  <c r="K434" i="14"/>
  <c r="L434" i="14"/>
  <c r="M434" i="14"/>
  <c r="N434" i="14"/>
  <c r="O434" i="14"/>
  <c r="P434" i="14"/>
  <c r="Q434" i="14"/>
  <c r="R434" i="14"/>
  <c r="S434" i="14"/>
  <c r="T434" i="14"/>
  <c r="U434" i="14"/>
  <c r="V434" i="14"/>
  <c r="H447" i="14"/>
  <c r="I447" i="14"/>
  <c r="J447" i="14"/>
  <c r="K447" i="14"/>
  <c r="L447" i="14"/>
  <c r="M447" i="14"/>
  <c r="N447" i="14"/>
  <c r="O447" i="14"/>
  <c r="P447" i="14"/>
  <c r="Q447" i="14"/>
  <c r="R447" i="14"/>
  <c r="S447" i="14"/>
  <c r="T447" i="14"/>
  <c r="U447" i="14"/>
  <c r="V447" i="14"/>
  <c r="H460" i="14"/>
  <c r="I460" i="14"/>
  <c r="J460" i="14"/>
  <c r="K460" i="14"/>
  <c r="L460" i="14"/>
  <c r="M460" i="14"/>
  <c r="N460" i="14"/>
  <c r="O460" i="14"/>
  <c r="P460" i="14"/>
  <c r="Q460" i="14"/>
  <c r="R460" i="14"/>
  <c r="S460" i="14"/>
  <c r="T460" i="14"/>
  <c r="U460" i="14"/>
  <c r="V460" i="14"/>
  <c r="H473" i="14"/>
  <c r="I473" i="14"/>
  <c r="J473" i="14"/>
  <c r="K473" i="14"/>
  <c r="L473" i="14"/>
  <c r="M473" i="14"/>
  <c r="N473" i="14"/>
  <c r="O473" i="14"/>
  <c r="P473" i="14"/>
  <c r="Q473" i="14"/>
  <c r="R473" i="14"/>
  <c r="S473" i="14"/>
  <c r="T473" i="14"/>
  <c r="U473" i="14"/>
  <c r="V473" i="14"/>
  <c r="H486" i="14"/>
  <c r="I486" i="14"/>
  <c r="J486" i="14"/>
  <c r="K486" i="14"/>
  <c r="L486" i="14"/>
  <c r="M486" i="14"/>
  <c r="N486" i="14"/>
  <c r="O486" i="14"/>
  <c r="P486" i="14"/>
  <c r="Q486" i="14"/>
  <c r="R486" i="14"/>
  <c r="S486" i="14"/>
  <c r="T486" i="14"/>
  <c r="U486" i="14"/>
  <c r="V486" i="14"/>
  <c r="H499" i="14"/>
  <c r="I499" i="14"/>
  <c r="J499" i="14"/>
  <c r="K499" i="14"/>
  <c r="L499" i="14"/>
  <c r="M499" i="14"/>
  <c r="N499" i="14"/>
  <c r="O499" i="14"/>
  <c r="P499" i="14"/>
  <c r="Q499" i="14"/>
  <c r="R499" i="14"/>
  <c r="S499" i="14"/>
  <c r="T499" i="14"/>
  <c r="U499" i="14"/>
  <c r="V499" i="14"/>
  <c r="H512" i="14"/>
  <c r="I512" i="14"/>
  <c r="J512" i="14"/>
  <c r="K512" i="14"/>
  <c r="L512" i="14"/>
  <c r="M512" i="14"/>
  <c r="N512" i="14"/>
  <c r="O512" i="14"/>
  <c r="P512" i="14"/>
  <c r="Q512" i="14"/>
  <c r="R512" i="14"/>
  <c r="S512" i="14"/>
  <c r="T512" i="14"/>
  <c r="U512" i="14"/>
  <c r="V512" i="14"/>
  <c r="H525" i="14"/>
  <c r="I525" i="14"/>
  <c r="J525" i="14"/>
  <c r="K525" i="14"/>
  <c r="L525" i="14"/>
  <c r="M525" i="14"/>
  <c r="N525" i="14"/>
  <c r="O525" i="14"/>
  <c r="P525" i="14"/>
  <c r="Q525" i="14"/>
  <c r="R525" i="14"/>
  <c r="S525" i="14"/>
  <c r="T525" i="14"/>
  <c r="U525" i="14"/>
  <c r="V525" i="14"/>
  <c r="H538" i="14"/>
  <c r="I538" i="14"/>
  <c r="J538" i="14"/>
  <c r="K538" i="14"/>
  <c r="L538" i="14"/>
  <c r="M538" i="14"/>
  <c r="N538" i="14"/>
  <c r="O538" i="14"/>
  <c r="P538" i="14"/>
  <c r="Q538" i="14"/>
  <c r="R538" i="14"/>
  <c r="S538" i="14"/>
  <c r="T538" i="14"/>
  <c r="U538" i="14"/>
  <c r="V538" i="14"/>
  <c r="H551" i="14"/>
  <c r="I551" i="14"/>
  <c r="J551" i="14"/>
  <c r="K551" i="14"/>
  <c r="L551" i="14"/>
  <c r="M551" i="14"/>
  <c r="N551" i="14"/>
  <c r="O551" i="14"/>
  <c r="P551" i="14"/>
  <c r="Q551" i="14"/>
  <c r="R551" i="14"/>
  <c r="S551" i="14"/>
  <c r="T551" i="14"/>
  <c r="U551" i="14"/>
  <c r="V551" i="14"/>
  <c r="H564" i="14"/>
  <c r="I564" i="14"/>
  <c r="J564" i="14"/>
  <c r="K564" i="14"/>
  <c r="L564" i="14"/>
  <c r="M564" i="14"/>
  <c r="N564" i="14"/>
  <c r="O564" i="14"/>
  <c r="P564" i="14"/>
  <c r="Q564" i="14"/>
  <c r="R564" i="14"/>
  <c r="S564" i="14"/>
  <c r="T564" i="14"/>
  <c r="U564" i="14"/>
  <c r="V564" i="14"/>
  <c r="H565" i="14"/>
  <c r="I565" i="14"/>
  <c r="J565" i="14"/>
  <c r="K565" i="14"/>
  <c r="L565" i="14"/>
  <c r="M565" i="14"/>
  <c r="N565" i="14"/>
  <c r="O565" i="14"/>
  <c r="P565" i="14"/>
  <c r="Q565" i="14"/>
  <c r="R565" i="14"/>
  <c r="S565" i="14"/>
  <c r="T565" i="14"/>
  <c r="U565" i="14"/>
  <c r="V565" i="14"/>
  <c r="H566" i="14"/>
  <c r="I566" i="14"/>
  <c r="J566" i="14"/>
  <c r="K566" i="14"/>
  <c r="L566" i="14"/>
  <c r="M566" i="14"/>
  <c r="N566" i="14"/>
  <c r="O566" i="14"/>
  <c r="P566" i="14"/>
  <c r="Q566" i="14"/>
  <c r="R566" i="14"/>
  <c r="S566" i="14"/>
  <c r="T566" i="14"/>
  <c r="U566" i="14"/>
  <c r="V566" i="14"/>
  <c r="H567" i="14"/>
  <c r="I567" i="14"/>
  <c r="J567" i="14"/>
  <c r="K567" i="14"/>
  <c r="L567" i="14"/>
  <c r="M567" i="14"/>
  <c r="N567" i="14"/>
  <c r="O567" i="14"/>
  <c r="P567" i="14"/>
  <c r="Q567" i="14"/>
  <c r="R567" i="14"/>
  <c r="S567" i="14"/>
  <c r="T567" i="14"/>
  <c r="U567" i="14"/>
  <c r="V567" i="14"/>
  <c r="H568" i="14"/>
  <c r="I568" i="14"/>
  <c r="J568" i="14"/>
  <c r="K568" i="14"/>
  <c r="L568" i="14"/>
  <c r="M568" i="14"/>
  <c r="N568" i="14"/>
  <c r="O568" i="14"/>
  <c r="P568" i="14"/>
  <c r="Q568" i="14"/>
  <c r="R568" i="14"/>
  <c r="S568" i="14"/>
  <c r="T568" i="14"/>
  <c r="U568" i="14"/>
  <c r="V568" i="14"/>
  <c r="H569" i="14"/>
  <c r="I569" i="14"/>
  <c r="J569" i="14"/>
  <c r="K569" i="14"/>
  <c r="L569" i="14"/>
  <c r="M569" i="14"/>
  <c r="N569" i="14"/>
  <c r="O569" i="14"/>
  <c r="P569" i="14"/>
  <c r="Q569" i="14"/>
  <c r="R569" i="14"/>
  <c r="S569" i="14"/>
  <c r="T569" i="14"/>
  <c r="U569" i="14"/>
  <c r="V569" i="14"/>
  <c r="H570" i="14"/>
  <c r="I570" i="14"/>
  <c r="J570" i="14"/>
  <c r="K570" i="14"/>
  <c r="L570" i="14"/>
  <c r="M570" i="14"/>
  <c r="N570" i="14"/>
  <c r="O570" i="14"/>
  <c r="P570" i="14"/>
  <c r="Q570" i="14"/>
  <c r="R570" i="14"/>
  <c r="S570" i="14"/>
  <c r="T570" i="14"/>
  <c r="U570" i="14"/>
  <c r="V570" i="14"/>
  <c r="H571" i="14"/>
  <c r="I571" i="14"/>
  <c r="J571" i="14"/>
  <c r="K571" i="14"/>
  <c r="L571" i="14"/>
  <c r="M571" i="14"/>
  <c r="N571" i="14"/>
  <c r="O571" i="14"/>
  <c r="P571" i="14"/>
  <c r="Q571" i="14"/>
  <c r="R571" i="14"/>
  <c r="S571" i="14"/>
  <c r="T571" i="14"/>
  <c r="U571" i="14"/>
  <c r="V571" i="14"/>
  <c r="H572" i="14"/>
  <c r="I572" i="14"/>
  <c r="J572" i="14"/>
  <c r="K572" i="14"/>
  <c r="L572" i="14"/>
  <c r="M572" i="14"/>
  <c r="N572" i="14"/>
  <c r="O572" i="14"/>
  <c r="P572" i="14"/>
  <c r="Q572" i="14"/>
  <c r="R572" i="14"/>
  <c r="S572" i="14"/>
  <c r="T572" i="14"/>
  <c r="U572" i="14"/>
  <c r="V572" i="14"/>
  <c r="H573" i="14"/>
  <c r="I573" i="14"/>
  <c r="J573" i="14"/>
  <c r="K573" i="14"/>
  <c r="L573" i="14"/>
  <c r="M573" i="14"/>
  <c r="N573" i="14"/>
  <c r="O573" i="14"/>
  <c r="P573" i="14"/>
  <c r="Q573" i="14"/>
  <c r="R573" i="14"/>
  <c r="S573" i="14"/>
  <c r="T573" i="14"/>
  <c r="U573" i="14"/>
  <c r="V573" i="14"/>
  <c r="H574" i="14"/>
  <c r="I574" i="14"/>
  <c r="J574" i="14"/>
  <c r="K574" i="14"/>
  <c r="L574" i="14"/>
  <c r="M574" i="14"/>
  <c r="N574" i="14"/>
  <c r="O574" i="14"/>
  <c r="P574" i="14"/>
  <c r="Q574" i="14"/>
  <c r="R574" i="14"/>
  <c r="S574" i="14"/>
  <c r="T574" i="14"/>
  <c r="U574" i="14"/>
  <c r="V574" i="14"/>
  <c r="H575" i="14"/>
  <c r="I575" i="14"/>
  <c r="J575" i="14"/>
  <c r="K575" i="14"/>
  <c r="L575" i="14"/>
  <c r="M575" i="14"/>
  <c r="N575" i="14"/>
  <c r="O575" i="14"/>
  <c r="P575" i="14"/>
  <c r="Q575" i="14"/>
  <c r="R575" i="14"/>
  <c r="S575" i="14"/>
  <c r="T575" i="14"/>
  <c r="U575" i="14"/>
  <c r="V575" i="14"/>
  <c r="H576" i="14"/>
  <c r="I576" i="14"/>
  <c r="J576" i="14"/>
  <c r="K576" i="14"/>
  <c r="L576" i="14"/>
  <c r="M576" i="14"/>
  <c r="N576" i="14"/>
  <c r="O576" i="14"/>
  <c r="P576" i="14"/>
  <c r="Q576" i="14"/>
  <c r="R576" i="14"/>
  <c r="S576" i="14"/>
  <c r="T576" i="14"/>
  <c r="U576" i="14"/>
  <c r="V576" i="14"/>
  <c r="H577" i="14"/>
  <c r="I577" i="14"/>
  <c r="J577" i="14"/>
  <c r="K577" i="14"/>
  <c r="L577" i="14"/>
  <c r="M577" i="14"/>
  <c r="N577" i="14"/>
  <c r="O577" i="14"/>
  <c r="P577" i="14"/>
  <c r="Q577" i="14"/>
  <c r="R577" i="14"/>
  <c r="S577" i="14"/>
  <c r="T577" i="14"/>
  <c r="U577" i="14"/>
  <c r="V577" i="14"/>
  <c r="AV42" i="15" l="1"/>
  <c r="AX9" i="15" l="1"/>
  <c r="AX17" i="15"/>
  <c r="AX25" i="15"/>
  <c r="AX33" i="15"/>
  <c r="AX41" i="15"/>
  <c r="AX10" i="15"/>
  <c r="AX18" i="15"/>
  <c r="AX26" i="15"/>
  <c r="AX34" i="15"/>
  <c r="AX20" i="15"/>
  <c r="AX28" i="15"/>
  <c r="AX36" i="15"/>
  <c r="AX13" i="15"/>
  <c r="AX21" i="15"/>
  <c r="AX29" i="15"/>
  <c r="AX37" i="15"/>
  <c r="AX24" i="15"/>
  <c r="AX32" i="15"/>
  <c r="AX40" i="15"/>
  <c r="AX16" i="15"/>
  <c r="AX11" i="15"/>
  <c r="AX27" i="15"/>
  <c r="AX19" i="15"/>
  <c r="AX12" i="15"/>
  <c r="AX31" i="15"/>
  <c r="AX14" i="15"/>
  <c r="AX30" i="15"/>
  <c r="AX15" i="15"/>
  <c r="AX35" i="15"/>
  <c r="AX22" i="15"/>
  <c r="AX38" i="15"/>
  <c r="AX23" i="15"/>
  <c r="AX39" i="15"/>
  <c r="AX42" i="15" l="1"/>
  <c r="D75" i="9" l="1"/>
  <c r="E75" i="9"/>
  <c r="F75" i="9"/>
  <c r="G75" i="9"/>
  <c r="H75" i="9"/>
  <c r="U75" i="9" s="1"/>
  <c r="I75" i="9"/>
  <c r="V75" i="9" s="1"/>
  <c r="J75" i="9"/>
  <c r="W75" i="9" s="1"/>
  <c r="K75" i="9"/>
  <c r="L75" i="9"/>
  <c r="Y75" i="9" s="1"/>
  <c r="M75" i="9"/>
  <c r="N75" i="9"/>
  <c r="O75" i="9"/>
  <c r="P75" i="9"/>
  <c r="AC75" i="9" s="1"/>
  <c r="Q75" i="9"/>
  <c r="R75" i="9"/>
  <c r="S75" i="9"/>
  <c r="T75" i="9"/>
  <c r="X75" i="9"/>
  <c r="Z75" i="9"/>
  <c r="AA75" i="9"/>
  <c r="AB75" i="9"/>
  <c r="D74" i="9" l="1"/>
  <c r="E74" i="9"/>
  <c r="F74" i="9"/>
  <c r="G74" i="9"/>
  <c r="H74" i="9"/>
  <c r="I74" i="9"/>
  <c r="J74" i="9"/>
  <c r="K74" i="9"/>
  <c r="L74" i="9"/>
  <c r="M74" i="9"/>
  <c r="N74" i="9"/>
  <c r="O74" i="9"/>
  <c r="P74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D72" i="9" l="1"/>
  <c r="E72" i="9"/>
  <c r="F72" i="9"/>
  <c r="G72" i="9"/>
  <c r="H72" i="9"/>
  <c r="I72" i="9"/>
  <c r="J72" i="9"/>
  <c r="K72" i="9"/>
  <c r="L72" i="9"/>
  <c r="M72" i="9"/>
  <c r="N72" i="9"/>
  <c r="O72" i="9"/>
  <c r="P72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P70" i="9" l="1"/>
  <c r="O70" i="9"/>
  <c r="N70" i="9"/>
  <c r="M70" i="9"/>
  <c r="L70" i="9"/>
  <c r="K70" i="9"/>
  <c r="J70" i="9"/>
  <c r="I70" i="9"/>
  <c r="H70" i="9"/>
  <c r="G70" i="9"/>
  <c r="F70" i="9"/>
  <c r="E70" i="9"/>
  <c r="D70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Z66" i="9"/>
  <c r="Y66" i="9"/>
  <c r="X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V65" i="9"/>
  <c r="U65" i="9"/>
  <c r="T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AC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AA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P61" i="9"/>
  <c r="O61" i="9"/>
  <c r="N61" i="9"/>
  <c r="M61" i="9"/>
  <c r="L61" i="9"/>
  <c r="K61" i="9"/>
  <c r="J61" i="9"/>
  <c r="W65" i="9" s="1"/>
  <c r="I61" i="9"/>
  <c r="H61" i="9"/>
  <c r="G61" i="9"/>
  <c r="F61" i="9"/>
  <c r="E61" i="9"/>
  <c r="D61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Z58" i="9"/>
  <c r="Y58" i="9"/>
  <c r="X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AC56" i="9"/>
  <c r="AB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AA55" i="9"/>
  <c r="Z55" i="9"/>
  <c r="P55" i="9"/>
  <c r="O55" i="9"/>
  <c r="N55" i="9"/>
  <c r="M55" i="9"/>
  <c r="L55" i="9"/>
  <c r="K55" i="9"/>
  <c r="J55" i="9"/>
  <c r="I55" i="9"/>
  <c r="H55" i="9"/>
  <c r="G55" i="9"/>
  <c r="F55" i="9"/>
  <c r="E55" i="9"/>
  <c r="R66" i="9" s="1"/>
  <c r="D55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P53" i="9"/>
  <c r="O53" i="9"/>
  <c r="N53" i="9"/>
  <c r="M53" i="9"/>
  <c r="Z63" i="9" s="1"/>
  <c r="L53" i="9"/>
  <c r="Y63" i="9" s="1"/>
  <c r="K53" i="9"/>
  <c r="X60" i="9" s="1"/>
  <c r="J53" i="9"/>
  <c r="W60" i="9" s="1"/>
  <c r="I53" i="9"/>
  <c r="V64" i="9" s="1"/>
  <c r="H53" i="9"/>
  <c r="U64" i="9" s="1"/>
  <c r="G53" i="9"/>
  <c r="F53" i="9"/>
  <c r="E53" i="9"/>
  <c r="D53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P51" i="9"/>
  <c r="O51" i="9"/>
  <c r="AB61" i="9" s="1"/>
  <c r="N51" i="9"/>
  <c r="AA61" i="9" s="1"/>
  <c r="M51" i="9"/>
  <c r="Z62" i="9" s="1"/>
  <c r="L51" i="9"/>
  <c r="Y62" i="9" s="1"/>
  <c r="K51" i="9"/>
  <c r="J51" i="9"/>
  <c r="I51" i="9"/>
  <c r="H51" i="9"/>
  <c r="G51" i="9"/>
  <c r="F51" i="9"/>
  <c r="E51" i="9"/>
  <c r="D51" i="9"/>
  <c r="P50" i="9"/>
  <c r="O50" i="9"/>
  <c r="N50" i="9"/>
  <c r="AA60" i="9" s="1"/>
  <c r="M50" i="9"/>
  <c r="L50" i="9"/>
  <c r="K50" i="9"/>
  <c r="J50" i="9"/>
  <c r="I50" i="9"/>
  <c r="H50" i="9"/>
  <c r="G50" i="9"/>
  <c r="F50" i="9"/>
  <c r="E50" i="9"/>
  <c r="D50" i="9"/>
  <c r="R49" i="9"/>
  <c r="P49" i="9"/>
  <c r="O49" i="9"/>
  <c r="N49" i="9"/>
  <c r="M49" i="9"/>
  <c r="L49" i="9"/>
  <c r="K49" i="9"/>
  <c r="J49" i="9"/>
  <c r="I49" i="9"/>
  <c r="H49" i="9"/>
  <c r="U60" i="9" s="1"/>
  <c r="G49" i="9"/>
  <c r="F49" i="9"/>
  <c r="E49" i="9"/>
  <c r="R59" i="9" s="1"/>
  <c r="D49" i="9"/>
  <c r="Q59" i="9" s="1"/>
  <c r="R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A47" i="9"/>
  <c r="P47" i="9"/>
  <c r="O47" i="9"/>
  <c r="N47" i="9"/>
  <c r="M47" i="9"/>
  <c r="L47" i="9"/>
  <c r="K47" i="9"/>
  <c r="J47" i="9"/>
  <c r="W57" i="9" s="1"/>
  <c r="I47" i="9"/>
  <c r="V58" i="9" s="1"/>
  <c r="H47" i="9"/>
  <c r="U58" i="9" s="1"/>
  <c r="G47" i="9"/>
  <c r="T57" i="9" s="1"/>
  <c r="F47" i="9"/>
  <c r="S58" i="9" s="1"/>
  <c r="E47" i="9"/>
  <c r="D47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P45" i="9"/>
  <c r="O45" i="9"/>
  <c r="N45" i="9"/>
  <c r="M45" i="9"/>
  <c r="Z56" i="9" s="1"/>
  <c r="L45" i="9"/>
  <c r="Y56" i="9" s="1"/>
  <c r="K45" i="9"/>
  <c r="X55" i="9" s="1"/>
  <c r="J45" i="9"/>
  <c r="I45" i="9"/>
  <c r="H45" i="9"/>
  <c r="G45" i="9"/>
  <c r="F45" i="9"/>
  <c r="E45" i="9"/>
  <c r="D45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P43" i="9"/>
  <c r="AC54" i="9" s="1"/>
  <c r="O43" i="9"/>
  <c r="N43" i="9"/>
  <c r="M43" i="9"/>
  <c r="L43" i="9"/>
  <c r="K43" i="9"/>
  <c r="J43" i="9"/>
  <c r="I43" i="9"/>
  <c r="H43" i="9"/>
  <c r="G43" i="9"/>
  <c r="F43" i="9"/>
  <c r="E43" i="9"/>
  <c r="D43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W41" i="9"/>
  <c r="P41" i="9"/>
  <c r="O41" i="9"/>
  <c r="N41" i="9"/>
  <c r="M41" i="9"/>
  <c r="L41" i="9"/>
  <c r="K41" i="9"/>
  <c r="J41" i="9"/>
  <c r="I41" i="9"/>
  <c r="H41" i="9"/>
  <c r="U51" i="9" s="1"/>
  <c r="G41" i="9"/>
  <c r="T51" i="9" s="1"/>
  <c r="F41" i="9"/>
  <c r="E41" i="9"/>
  <c r="D41" i="9"/>
  <c r="P40" i="9"/>
  <c r="O40" i="9"/>
  <c r="AB50" i="9" s="1"/>
  <c r="N40" i="9"/>
  <c r="AA50" i="9" s="1"/>
  <c r="M40" i="9"/>
  <c r="L40" i="9"/>
  <c r="K40" i="9"/>
  <c r="J40" i="9"/>
  <c r="I40" i="9"/>
  <c r="H40" i="9"/>
  <c r="G40" i="9"/>
  <c r="F40" i="9"/>
  <c r="E40" i="9"/>
  <c r="D40" i="9"/>
  <c r="P39" i="9"/>
  <c r="O39" i="9"/>
  <c r="N39" i="9"/>
  <c r="M39" i="9"/>
  <c r="L39" i="9"/>
  <c r="Y49" i="9" s="1"/>
  <c r="K39" i="9"/>
  <c r="J39" i="9"/>
  <c r="I39" i="9"/>
  <c r="H39" i="9"/>
  <c r="G39" i="9"/>
  <c r="F39" i="9"/>
  <c r="E39" i="9"/>
  <c r="D39" i="9"/>
  <c r="P38" i="9"/>
  <c r="O38" i="9"/>
  <c r="N38" i="9"/>
  <c r="AA49" i="9" s="1"/>
  <c r="M38" i="9"/>
  <c r="L38" i="9"/>
  <c r="K38" i="9"/>
  <c r="J38" i="9"/>
  <c r="I38" i="9"/>
  <c r="H38" i="9"/>
  <c r="G38" i="9"/>
  <c r="F38" i="9"/>
  <c r="E38" i="9"/>
  <c r="D38" i="9"/>
  <c r="P37" i="9"/>
  <c r="AC47" i="9" s="1"/>
  <c r="O37" i="9"/>
  <c r="N37" i="9"/>
  <c r="M37" i="9"/>
  <c r="L37" i="9"/>
  <c r="K37" i="9"/>
  <c r="J37" i="9"/>
  <c r="I37" i="9"/>
  <c r="H37" i="9"/>
  <c r="G37" i="9"/>
  <c r="F37" i="9"/>
  <c r="E37" i="9"/>
  <c r="D37" i="9"/>
  <c r="P36" i="9"/>
  <c r="O36" i="9"/>
  <c r="N36" i="9"/>
  <c r="M36" i="9"/>
  <c r="L36" i="9"/>
  <c r="K36" i="9"/>
  <c r="J36" i="9"/>
  <c r="I36" i="9"/>
  <c r="V46" i="9" s="1"/>
  <c r="H36" i="9"/>
  <c r="G36" i="9"/>
  <c r="T43" i="9" s="1"/>
  <c r="F36" i="9"/>
  <c r="S46" i="9" s="1"/>
  <c r="E36" i="9"/>
  <c r="R46" i="9" s="1"/>
  <c r="D36" i="9"/>
  <c r="Q47" i="9" s="1"/>
  <c r="T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P34" i="9"/>
  <c r="O34" i="9"/>
  <c r="N34" i="9"/>
  <c r="M34" i="9"/>
  <c r="Z45" i="9" s="1"/>
  <c r="L34" i="9"/>
  <c r="Y44" i="9" s="1"/>
  <c r="K34" i="9"/>
  <c r="J34" i="9"/>
  <c r="W44" i="9" s="1"/>
  <c r="I34" i="9"/>
  <c r="H34" i="9"/>
  <c r="U45" i="9" s="1"/>
  <c r="G34" i="9"/>
  <c r="T45" i="9" s="1"/>
  <c r="F34" i="9"/>
  <c r="E34" i="9"/>
  <c r="D34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P32" i="9"/>
  <c r="AC42" i="9" s="1"/>
  <c r="O32" i="9"/>
  <c r="N32" i="9"/>
  <c r="AA43" i="9" s="1"/>
  <c r="M32" i="9"/>
  <c r="Z43" i="9" s="1"/>
  <c r="L32" i="9"/>
  <c r="Y43" i="9" s="1"/>
  <c r="K32" i="9"/>
  <c r="J32" i="9"/>
  <c r="I32" i="9"/>
  <c r="H32" i="9"/>
  <c r="G32" i="9"/>
  <c r="F32" i="9"/>
  <c r="E32" i="9"/>
  <c r="D32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P29" i="9"/>
  <c r="O29" i="9"/>
  <c r="AB40" i="9" s="1"/>
  <c r="N29" i="9"/>
  <c r="M29" i="9"/>
  <c r="Z36" i="9" s="1"/>
  <c r="L29" i="9"/>
  <c r="K29" i="9"/>
  <c r="J29" i="9"/>
  <c r="I29" i="9"/>
  <c r="H29" i="9"/>
  <c r="J28" i="9"/>
  <c r="W39" i="9" s="1"/>
  <c r="I28" i="9"/>
  <c r="V38" i="9" s="1"/>
  <c r="H28" i="9"/>
  <c r="G28" i="9"/>
  <c r="F28" i="9"/>
  <c r="S38" i="9" s="1"/>
  <c r="E28" i="9"/>
  <c r="D28" i="9"/>
  <c r="N27" i="9"/>
  <c r="F27" i="9"/>
  <c r="D27" i="9"/>
  <c r="M26" i="9"/>
  <c r="P25" i="9"/>
  <c r="H25" i="9"/>
  <c r="E25" i="9"/>
  <c r="D25" i="9"/>
  <c r="P24" i="9"/>
  <c r="O24" i="9"/>
  <c r="N24" i="9"/>
  <c r="M24" i="9"/>
  <c r="L24" i="9"/>
  <c r="K24" i="9"/>
  <c r="AB23" i="9"/>
  <c r="N23" i="9"/>
  <c r="L23" i="9"/>
  <c r="K23" i="9"/>
  <c r="J23" i="9"/>
  <c r="I23" i="9"/>
  <c r="H23" i="9"/>
  <c r="G23" i="9"/>
  <c r="F23" i="9"/>
  <c r="T22" i="9"/>
  <c r="P21" i="9"/>
  <c r="AC32" i="9" s="1"/>
  <c r="O21" i="9"/>
  <c r="AB32" i="9" s="1"/>
  <c r="N21" i="9"/>
  <c r="M21" i="9"/>
  <c r="Z32" i="9" s="1"/>
  <c r="L21" i="9"/>
  <c r="K21" i="9"/>
  <c r="J21" i="9"/>
  <c r="I21" i="9"/>
  <c r="H21" i="9"/>
  <c r="J20" i="9"/>
  <c r="I20" i="9"/>
  <c r="H20" i="9"/>
  <c r="G20" i="9"/>
  <c r="F20" i="9"/>
  <c r="S30" i="9" s="1"/>
  <c r="E20" i="9"/>
  <c r="D20" i="9"/>
  <c r="O19" i="9"/>
  <c r="F19" i="9"/>
  <c r="D19" i="9"/>
  <c r="N18" i="9"/>
  <c r="M18" i="9"/>
  <c r="L18" i="9"/>
  <c r="K18" i="9"/>
  <c r="M17" i="9"/>
  <c r="K17" i="9"/>
  <c r="J17" i="9"/>
  <c r="I17" i="9"/>
  <c r="H17" i="9"/>
  <c r="G17" i="9"/>
  <c r="F17" i="9"/>
  <c r="E17" i="9"/>
  <c r="R28" i="9" s="1"/>
  <c r="H16" i="9"/>
  <c r="D16" i="9"/>
  <c r="O15" i="9"/>
  <c r="N15" i="9"/>
  <c r="M15" i="9"/>
  <c r="D15" i="9"/>
  <c r="O14" i="9"/>
  <c r="N14" i="9"/>
  <c r="M14" i="9"/>
  <c r="L14" i="9"/>
  <c r="K14" i="9"/>
  <c r="O13" i="9"/>
  <c r="AB24" i="9" s="1"/>
  <c r="N13" i="9"/>
  <c r="M13" i="9"/>
  <c r="L13" i="9"/>
  <c r="K13" i="9"/>
  <c r="N12" i="9"/>
  <c r="L12" i="9"/>
  <c r="K12" i="9"/>
  <c r="J12" i="9"/>
  <c r="W23" i="9" s="1"/>
  <c r="I12" i="9"/>
  <c r="H12" i="9"/>
  <c r="G12" i="9"/>
  <c r="F12" i="9"/>
  <c r="K11" i="9"/>
  <c r="I11" i="9"/>
  <c r="D11" i="9"/>
  <c r="O10" i="9"/>
  <c r="N10" i="9"/>
  <c r="F10" i="9"/>
  <c r="E10" i="9"/>
  <c r="D10" i="9"/>
  <c r="P9" i="9"/>
  <c r="O9" i="9"/>
  <c r="AB20" i="9" s="1"/>
  <c r="N9" i="9"/>
  <c r="M9" i="9"/>
  <c r="K9" i="9"/>
  <c r="O8" i="9"/>
  <c r="N8" i="9"/>
  <c r="M8" i="9"/>
  <c r="L8" i="9"/>
  <c r="K8" i="9"/>
  <c r="O7" i="9"/>
  <c r="M7" i="9"/>
  <c r="L7" i="9"/>
  <c r="K7" i="9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I101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P95" i="8"/>
  <c r="O95" i="8"/>
  <c r="N95" i="8"/>
  <c r="M95" i="8"/>
  <c r="L95" i="8"/>
  <c r="L101" i="8" s="1"/>
  <c r="K95" i="8"/>
  <c r="K101" i="8" s="1"/>
  <c r="J95" i="8"/>
  <c r="J101" i="8" s="1"/>
  <c r="I95" i="8"/>
  <c r="H95" i="8"/>
  <c r="G95" i="8"/>
  <c r="F95" i="8"/>
  <c r="E95" i="8"/>
  <c r="D95" i="8"/>
  <c r="C95" i="8"/>
  <c r="P94" i="8"/>
  <c r="O94" i="8"/>
  <c r="N94" i="8"/>
  <c r="M94" i="8"/>
  <c r="L94" i="8"/>
  <c r="K94" i="8"/>
  <c r="J94" i="8"/>
  <c r="I94" i="8"/>
  <c r="H94" i="8"/>
  <c r="H101" i="8" s="1"/>
  <c r="G94" i="8"/>
  <c r="F94" i="8"/>
  <c r="E94" i="8"/>
  <c r="D94" i="8"/>
  <c r="C94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P92" i="8"/>
  <c r="O92" i="8"/>
  <c r="N92" i="8"/>
  <c r="M92" i="8"/>
  <c r="L92" i="8"/>
  <c r="K92" i="8"/>
  <c r="J92" i="8"/>
  <c r="I92" i="8"/>
  <c r="H92" i="8"/>
  <c r="G92" i="8"/>
  <c r="G101" i="8" s="1"/>
  <c r="F92" i="8"/>
  <c r="E92" i="8"/>
  <c r="D92" i="8"/>
  <c r="C92" i="8"/>
  <c r="P91" i="8"/>
  <c r="O91" i="8"/>
  <c r="N91" i="8"/>
  <c r="M91" i="8"/>
  <c r="L91" i="8"/>
  <c r="K91" i="8"/>
  <c r="J91" i="8"/>
  <c r="I91" i="8"/>
  <c r="H91" i="8"/>
  <c r="G91" i="8"/>
  <c r="F91" i="8"/>
  <c r="F101" i="8" s="1"/>
  <c r="E91" i="8"/>
  <c r="D91" i="8"/>
  <c r="C91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P89" i="8"/>
  <c r="O89" i="8"/>
  <c r="O101" i="8" s="1"/>
  <c r="N89" i="8"/>
  <c r="N101" i="8" s="1"/>
  <c r="M89" i="8"/>
  <c r="M101" i="8" s="1"/>
  <c r="L89" i="8"/>
  <c r="K89" i="8"/>
  <c r="J89" i="8"/>
  <c r="I89" i="8"/>
  <c r="H89" i="8"/>
  <c r="G89" i="8"/>
  <c r="F89" i="8"/>
  <c r="E89" i="8"/>
  <c r="D89" i="8"/>
  <c r="C89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N81" i="8"/>
  <c r="M81" i="8"/>
  <c r="L81" i="8"/>
  <c r="K81" i="8"/>
  <c r="J81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P73" i="8"/>
  <c r="P81" i="8" s="1"/>
  <c r="O73" i="8"/>
  <c r="O81" i="8" s="1"/>
  <c r="N73" i="8"/>
  <c r="M73" i="8"/>
  <c r="L73" i="8"/>
  <c r="K73" i="8"/>
  <c r="J73" i="8"/>
  <c r="I73" i="8"/>
  <c r="H73" i="8"/>
  <c r="G73" i="8"/>
  <c r="F73" i="8"/>
  <c r="E73" i="8"/>
  <c r="D73" i="8"/>
  <c r="C73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P69" i="8"/>
  <c r="O69" i="8"/>
  <c r="N69" i="8"/>
  <c r="M69" i="8"/>
  <c r="L69" i="8"/>
  <c r="K69" i="8"/>
  <c r="J69" i="8"/>
  <c r="I69" i="8"/>
  <c r="H69" i="8"/>
  <c r="H81" i="8" s="1"/>
  <c r="G69" i="8"/>
  <c r="F69" i="8"/>
  <c r="E69" i="8"/>
  <c r="D69" i="8"/>
  <c r="D81" i="8" s="1"/>
  <c r="C69" i="8"/>
  <c r="C81" i="8" s="1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D61" i="8" s="1"/>
  <c r="C53" i="8"/>
  <c r="C61" i="8" s="1"/>
  <c r="P52" i="8"/>
  <c r="P61" i="8" s="1"/>
  <c r="O52" i="8"/>
  <c r="O61" i="8" s="1"/>
  <c r="N52" i="8"/>
  <c r="M52" i="8"/>
  <c r="L52" i="8"/>
  <c r="K52" i="8"/>
  <c r="J52" i="8"/>
  <c r="I52" i="8"/>
  <c r="H52" i="8"/>
  <c r="G52" i="8"/>
  <c r="F52" i="8"/>
  <c r="E52" i="8"/>
  <c r="D52" i="8"/>
  <c r="C52" i="8"/>
  <c r="P51" i="8"/>
  <c r="O51" i="8"/>
  <c r="N51" i="8"/>
  <c r="N61" i="8" s="1"/>
  <c r="M51" i="8"/>
  <c r="L51" i="8"/>
  <c r="K51" i="8"/>
  <c r="J51" i="8"/>
  <c r="I51" i="8"/>
  <c r="H51" i="8"/>
  <c r="G51" i="8"/>
  <c r="F51" i="8"/>
  <c r="E51" i="8"/>
  <c r="D51" i="8"/>
  <c r="C51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P49" i="8"/>
  <c r="O49" i="8"/>
  <c r="N49" i="8"/>
  <c r="M49" i="8"/>
  <c r="L49" i="8"/>
  <c r="K49" i="8"/>
  <c r="J49" i="8"/>
  <c r="I49" i="8"/>
  <c r="H49" i="8"/>
  <c r="G49" i="8"/>
  <c r="G61" i="8" s="1"/>
  <c r="F49" i="8"/>
  <c r="F61" i="8" s="1"/>
  <c r="E49" i="8"/>
  <c r="E61" i="8" s="1"/>
  <c r="D49" i="8"/>
  <c r="C49" i="8"/>
  <c r="V41" i="8"/>
  <c r="T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E40" i="8"/>
  <c r="P30" i="9" s="1"/>
  <c r="AC41" i="9" s="1"/>
  <c r="AD40" i="8"/>
  <c r="O30" i="9" s="1"/>
  <c r="AC40" i="8"/>
  <c r="N30" i="9" s="1"/>
  <c r="AB40" i="8"/>
  <c r="M30" i="9" s="1"/>
  <c r="AA40" i="8"/>
  <c r="L30" i="9" s="1"/>
  <c r="Z40" i="8"/>
  <c r="K30" i="9" s="1"/>
  <c r="Y40" i="8"/>
  <c r="J30" i="9" s="1"/>
  <c r="X40" i="8"/>
  <c r="I30" i="9" s="1"/>
  <c r="V41" i="9" s="1"/>
  <c r="W40" i="8"/>
  <c r="H30" i="9" s="1"/>
  <c r="U41" i="9" s="1"/>
  <c r="V40" i="8"/>
  <c r="G30" i="9" s="1"/>
  <c r="T41" i="9" s="1"/>
  <c r="U40" i="8"/>
  <c r="F30" i="9" s="1"/>
  <c r="T40" i="8"/>
  <c r="E30" i="9" s="1"/>
  <c r="R41" i="9" s="1"/>
  <c r="S40" i="8"/>
  <c r="R40" i="8"/>
  <c r="D30" i="9" s="1"/>
  <c r="AE39" i="8"/>
  <c r="AD39" i="8"/>
  <c r="AC39" i="8"/>
  <c r="AB39" i="8"/>
  <c r="AA39" i="8"/>
  <c r="Z39" i="8"/>
  <c r="Y39" i="8"/>
  <c r="X39" i="8"/>
  <c r="W39" i="8"/>
  <c r="V39" i="8"/>
  <c r="G29" i="9" s="1"/>
  <c r="T40" i="9" s="1"/>
  <c r="U39" i="8"/>
  <c r="F29" i="9" s="1"/>
  <c r="S40" i="9" s="1"/>
  <c r="T39" i="8"/>
  <c r="E29" i="9" s="1"/>
  <c r="S39" i="8"/>
  <c r="R39" i="8"/>
  <c r="D29" i="9" s="1"/>
  <c r="AE38" i="8"/>
  <c r="P28" i="9" s="1"/>
  <c r="AD38" i="8"/>
  <c r="O28" i="9" s="1"/>
  <c r="AB39" i="9" s="1"/>
  <c r="AC38" i="8"/>
  <c r="N28" i="9" s="1"/>
  <c r="AA39" i="9" s="1"/>
  <c r="AB38" i="8"/>
  <c r="M28" i="9" s="1"/>
  <c r="Z39" i="9" s="1"/>
  <c r="AA38" i="8"/>
  <c r="L28" i="9" s="1"/>
  <c r="Y39" i="9" s="1"/>
  <c r="Z38" i="8"/>
  <c r="K28" i="9" s="1"/>
  <c r="Y38" i="8"/>
  <c r="X38" i="8"/>
  <c r="W38" i="8"/>
  <c r="V38" i="8"/>
  <c r="U38" i="8"/>
  <c r="T38" i="8"/>
  <c r="S38" i="8"/>
  <c r="R38" i="8"/>
  <c r="AE37" i="8"/>
  <c r="P27" i="9" s="1"/>
  <c r="AD37" i="8"/>
  <c r="O27" i="9" s="1"/>
  <c r="AC37" i="8"/>
  <c r="AB37" i="8"/>
  <c r="M27" i="9" s="1"/>
  <c r="AA37" i="8"/>
  <c r="L27" i="9" s="1"/>
  <c r="Z37" i="8"/>
  <c r="K27" i="9" s="1"/>
  <c r="Y37" i="8"/>
  <c r="J27" i="9" s="1"/>
  <c r="X37" i="8"/>
  <c r="I27" i="9" s="1"/>
  <c r="W37" i="8"/>
  <c r="H27" i="9" s="1"/>
  <c r="U38" i="9" s="1"/>
  <c r="V37" i="8"/>
  <c r="G27" i="9" s="1"/>
  <c r="T38" i="9" s="1"/>
  <c r="U37" i="8"/>
  <c r="T37" i="8"/>
  <c r="E27" i="9" s="1"/>
  <c r="R38" i="9" s="1"/>
  <c r="S37" i="8"/>
  <c r="R37" i="8"/>
  <c r="AE36" i="8"/>
  <c r="P26" i="9" s="1"/>
  <c r="AD36" i="8"/>
  <c r="O26" i="9" s="1"/>
  <c r="AC36" i="8"/>
  <c r="N26" i="9" s="1"/>
  <c r="AA37" i="9" s="1"/>
  <c r="AB36" i="8"/>
  <c r="AA36" i="8"/>
  <c r="L26" i="9" s="1"/>
  <c r="Z36" i="8"/>
  <c r="K26" i="9" s="1"/>
  <c r="Y36" i="8"/>
  <c r="J26" i="9" s="1"/>
  <c r="X36" i="8"/>
  <c r="I26" i="9" s="1"/>
  <c r="V37" i="9" s="1"/>
  <c r="W36" i="8"/>
  <c r="H26" i="9" s="1"/>
  <c r="U37" i="9" s="1"/>
  <c r="V36" i="8"/>
  <c r="G26" i="9" s="1"/>
  <c r="U36" i="8"/>
  <c r="F26" i="9" s="1"/>
  <c r="T36" i="8"/>
  <c r="E26" i="9" s="1"/>
  <c r="S36" i="8"/>
  <c r="R36" i="8"/>
  <c r="D26" i="9" s="1"/>
  <c r="AE35" i="8"/>
  <c r="AD35" i="8"/>
  <c r="O25" i="9" s="1"/>
  <c r="AC35" i="8"/>
  <c r="N25" i="9" s="1"/>
  <c r="AA36" i="9" s="1"/>
  <c r="AB35" i="8"/>
  <c r="M25" i="9" s="1"/>
  <c r="AA35" i="8"/>
  <c r="L25" i="9" s="1"/>
  <c r="Z35" i="8"/>
  <c r="K25" i="9" s="1"/>
  <c r="Y35" i="8"/>
  <c r="J25" i="9" s="1"/>
  <c r="X35" i="8"/>
  <c r="I25" i="9" s="1"/>
  <c r="W35" i="8"/>
  <c r="V35" i="8"/>
  <c r="G25" i="9" s="1"/>
  <c r="T36" i="9" s="1"/>
  <c r="U35" i="8"/>
  <c r="F25" i="9" s="1"/>
  <c r="S36" i="9" s="1"/>
  <c r="T35" i="8"/>
  <c r="S35" i="8"/>
  <c r="R35" i="8"/>
  <c r="AE34" i="8"/>
  <c r="AD34" i="8"/>
  <c r="AC34" i="8"/>
  <c r="AB34" i="8"/>
  <c r="AA34" i="8"/>
  <c r="Z34" i="8"/>
  <c r="Y34" i="8"/>
  <c r="J24" i="9" s="1"/>
  <c r="X34" i="8"/>
  <c r="I24" i="9" s="1"/>
  <c r="W34" i="8"/>
  <c r="H24" i="9" s="1"/>
  <c r="V34" i="8"/>
  <c r="G24" i="9" s="1"/>
  <c r="U34" i="8"/>
  <c r="F24" i="9" s="1"/>
  <c r="T34" i="8"/>
  <c r="E24" i="9" s="1"/>
  <c r="R35" i="9" s="1"/>
  <c r="S34" i="8"/>
  <c r="R34" i="8"/>
  <c r="D24" i="9" s="1"/>
  <c r="Q35" i="9" s="1"/>
  <c r="AE33" i="8"/>
  <c r="P23" i="9" s="1"/>
  <c r="AC34" i="9" s="1"/>
  <c r="AD33" i="8"/>
  <c r="O23" i="9" s="1"/>
  <c r="AB34" i="9" s="1"/>
  <c r="AC33" i="8"/>
  <c r="AB33" i="8"/>
  <c r="M23" i="9" s="1"/>
  <c r="Z34" i="9" s="1"/>
  <c r="AA33" i="8"/>
  <c r="Z33" i="8"/>
  <c r="Y33" i="8"/>
  <c r="X33" i="8"/>
  <c r="W33" i="8"/>
  <c r="V33" i="8"/>
  <c r="U33" i="8"/>
  <c r="T33" i="8"/>
  <c r="E23" i="9" s="1"/>
  <c r="S33" i="8"/>
  <c r="R33" i="8"/>
  <c r="D23" i="9" s="1"/>
  <c r="AE32" i="8"/>
  <c r="P22" i="9" s="1"/>
  <c r="AC33" i="9" s="1"/>
  <c r="AD32" i="8"/>
  <c r="O22" i="9" s="1"/>
  <c r="AC32" i="8"/>
  <c r="N22" i="9" s="1"/>
  <c r="AB32" i="8"/>
  <c r="M22" i="9" s="1"/>
  <c r="AA32" i="8"/>
  <c r="L22" i="9" s="1"/>
  <c r="Z32" i="8"/>
  <c r="K22" i="9" s="1"/>
  <c r="X31" i="9" s="1"/>
  <c r="Y32" i="8"/>
  <c r="J22" i="9" s="1"/>
  <c r="X32" i="8"/>
  <c r="I22" i="9" s="1"/>
  <c r="W32" i="8"/>
  <c r="H22" i="9" s="1"/>
  <c r="V32" i="8"/>
  <c r="G22" i="9" s="1"/>
  <c r="U32" i="8"/>
  <c r="F22" i="9" s="1"/>
  <c r="T32" i="8"/>
  <c r="E22" i="9" s="1"/>
  <c r="R33" i="9" s="1"/>
  <c r="S32" i="8"/>
  <c r="R32" i="8"/>
  <c r="D22" i="9" s="1"/>
  <c r="Q33" i="9" s="1"/>
  <c r="AE31" i="8"/>
  <c r="AD31" i="8"/>
  <c r="AC31" i="8"/>
  <c r="AB31" i="8"/>
  <c r="AA31" i="8"/>
  <c r="Z31" i="8"/>
  <c r="Y31" i="8"/>
  <c r="X31" i="8"/>
  <c r="W31" i="8"/>
  <c r="V31" i="8"/>
  <c r="G21" i="9" s="1"/>
  <c r="U31" i="8"/>
  <c r="F21" i="9" s="1"/>
  <c r="T31" i="8"/>
  <c r="E21" i="9" s="1"/>
  <c r="S31" i="8"/>
  <c r="S41" i="8" s="1"/>
  <c r="R31" i="8"/>
  <c r="AE30" i="8"/>
  <c r="P20" i="9" s="1"/>
  <c r="AD30" i="8"/>
  <c r="O20" i="9" s="1"/>
  <c r="AC30" i="8"/>
  <c r="N20" i="9" s="1"/>
  <c r="AA31" i="9" s="1"/>
  <c r="AB30" i="8"/>
  <c r="M20" i="9" s="1"/>
  <c r="AA30" i="8"/>
  <c r="L20" i="9" s="1"/>
  <c r="Z30" i="8"/>
  <c r="K20" i="9" s="1"/>
  <c r="Y30" i="8"/>
  <c r="X30" i="8"/>
  <c r="W30" i="8"/>
  <c r="V30" i="8"/>
  <c r="U30" i="8"/>
  <c r="T30" i="8"/>
  <c r="S30" i="8"/>
  <c r="R30" i="8"/>
  <c r="AE29" i="8"/>
  <c r="AD29" i="8"/>
  <c r="AC29" i="8"/>
  <c r="N19" i="9" s="1"/>
  <c r="AB29" i="8"/>
  <c r="AA29" i="8"/>
  <c r="Z29" i="8"/>
  <c r="Y29" i="8"/>
  <c r="J19" i="9" s="1"/>
  <c r="X29" i="8"/>
  <c r="I19" i="9" s="1"/>
  <c r="W29" i="8"/>
  <c r="H19" i="9" s="1"/>
  <c r="V29" i="8"/>
  <c r="G19" i="9" s="1"/>
  <c r="U29" i="8"/>
  <c r="T29" i="8"/>
  <c r="E19" i="9" s="1"/>
  <c r="R30" i="9" s="1"/>
  <c r="S29" i="8"/>
  <c r="R29" i="8"/>
  <c r="AC21" i="8"/>
  <c r="AB21" i="8"/>
  <c r="AA21" i="8"/>
  <c r="Z21" i="8"/>
  <c r="N21" i="8"/>
  <c r="M21" i="8"/>
  <c r="L21" i="8"/>
  <c r="K21" i="8"/>
  <c r="J21" i="8"/>
  <c r="I21" i="8"/>
  <c r="H21" i="8"/>
  <c r="G21" i="8"/>
  <c r="F21" i="8"/>
  <c r="E21" i="8"/>
  <c r="D21" i="8"/>
  <c r="C21" i="8"/>
  <c r="AD20" i="8"/>
  <c r="O18" i="9" s="1"/>
  <c r="AC20" i="8"/>
  <c r="AB20" i="8"/>
  <c r="AA20" i="8"/>
  <c r="Z20" i="8"/>
  <c r="Y20" i="8"/>
  <c r="J18" i="9" s="1"/>
  <c r="X20" i="8"/>
  <c r="I18" i="9" s="1"/>
  <c r="W20" i="8"/>
  <c r="H18" i="9" s="1"/>
  <c r="V20" i="8"/>
  <c r="G18" i="9" s="1"/>
  <c r="U20" i="8"/>
  <c r="F18" i="9" s="1"/>
  <c r="T20" i="8"/>
  <c r="E18" i="9" s="1"/>
  <c r="S20" i="8"/>
  <c r="R20" i="8"/>
  <c r="D18" i="9" s="1"/>
  <c r="P20" i="8"/>
  <c r="AE20" i="8" s="1"/>
  <c r="P18" i="9" s="1"/>
  <c r="O20" i="8"/>
  <c r="AD19" i="8"/>
  <c r="O17" i="9" s="1"/>
  <c r="AC19" i="8"/>
  <c r="N17" i="9" s="1"/>
  <c r="AB19" i="8"/>
  <c r="AA19" i="8"/>
  <c r="L17" i="9" s="1"/>
  <c r="Z19" i="8"/>
  <c r="Y19" i="8"/>
  <c r="X19" i="8"/>
  <c r="W19" i="8"/>
  <c r="V19" i="8"/>
  <c r="U19" i="8"/>
  <c r="T19" i="8"/>
  <c r="S19" i="8"/>
  <c r="R19" i="8"/>
  <c r="D17" i="9" s="1"/>
  <c r="P19" i="8"/>
  <c r="AE19" i="8" s="1"/>
  <c r="P17" i="9" s="1"/>
  <c r="O19" i="8"/>
  <c r="AD18" i="8"/>
  <c r="O16" i="9" s="1"/>
  <c r="AC18" i="8"/>
  <c r="N16" i="9" s="1"/>
  <c r="AB18" i="8"/>
  <c r="M16" i="9" s="1"/>
  <c r="AA18" i="8"/>
  <c r="L16" i="9" s="1"/>
  <c r="Z18" i="8"/>
  <c r="K16" i="9" s="1"/>
  <c r="Y18" i="8"/>
  <c r="J16" i="9" s="1"/>
  <c r="X18" i="8"/>
  <c r="I16" i="9" s="1"/>
  <c r="W18" i="8"/>
  <c r="V18" i="8"/>
  <c r="G16" i="9" s="1"/>
  <c r="U18" i="8"/>
  <c r="F16" i="9" s="1"/>
  <c r="T18" i="8"/>
  <c r="E16" i="9" s="1"/>
  <c r="R27" i="9" s="1"/>
  <c r="S18" i="8"/>
  <c r="R18" i="8"/>
  <c r="P18" i="8"/>
  <c r="AE18" i="8" s="1"/>
  <c r="P16" i="9" s="1"/>
  <c r="O18" i="8"/>
  <c r="AD17" i="8"/>
  <c r="AC17" i="8"/>
  <c r="AB17" i="8"/>
  <c r="AA17" i="8"/>
  <c r="L15" i="9" s="1"/>
  <c r="Z17" i="8"/>
  <c r="K15" i="9" s="1"/>
  <c r="Y17" i="8"/>
  <c r="J15" i="9" s="1"/>
  <c r="X17" i="8"/>
  <c r="I15" i="9" s="1"/>
  <c r="W17" i="8"/>
  <c r="H15" i="9" s="1"/>
  <c r="V17" i="8"/>
  <c r="G15" i="9" s="1"/>
  <c r="U17" i="8"/>
  <c r="F15" i="9" s="1"/>
  <c r="T17" i="8"/>
  <c r="E15" i="9" s="1"/>
  <c r="S17" i="8"/>
  <c r="R17" i="8"/>
  <c r="P17" i="8"/>
  <c r="AE17" i="8" s="1"/>
  <c r="P15" i="9" s="1"/>
  <c r="O17" i="8"/>
  <c r="AD16" i="8"/>
  <c r="AC16" i="8"/>
  <c r="AB16" i="8"/>
  <c r="AA16" i="8"/>
  <c r="Z16" i="8"/>
  <c r="Y16" i="8"/>
  <c r="J14" i="9" s="1"/>
  <c r="X16" i="8"/>
  <c r="I14" i="9" s="1"/>
  <c r="W16" i="8"/>
  <c r="H14" i="9" s="1"/>
  <c r="V16" i="8"/>
  <c r="G14" i="9" s="1"/>
  <c r="U16" i="8"/>
  <c r="F14" i="9" s="1"/>
  <c r="T16" i="8"/>
  <c r="E14" i="9" s="1"/>
  <c r="S16" i="8"/>
  <c r="R16" i="8"/>
  <c r="D14" i="9" s="1"/>
  <c r="P16" i="8"/>
  <c r="AE16" i="8" s="1"/>
  <c r="P14" i="9" s="1"/>
  <c r="O16" i="8"/>
  <c r="AD15" i="8"/>
  <c r="AC15" i="8"/>
  <c r="AB15" i="8"/>
  <c r="AA15" i="8"/>
  <c r="Z15" i="8"/>
  <c r="Y15" i="8"/>
  <c r="J13" i="9" s="1"/>
  <c r="X15" i="8"/>
  <c r="I13" i="9" s="1"/>
  <c r="W15" i="8"/>
  <c r="H13" i="9" s="1"/>
  <c r="V15" i="8"/>
  <c r="G13" i="9" s="1"/>
  <c r="U15" i="8"/>
  <c r="F13" i="9" s="1"/>
  <c r="T15" i="8"/>
  <c r="E13" i="9" s="1"/>
  <c r="S15" i="8"/>
  <c r="R15" i="8"/>
  <c r="D13" i="9" s="1"/>
  <c r="P15" i="8"/>
  <c r="AE15" i="8" s="1"/>
  <c r="P13" i="9" s="1"/>
  <c r="O15" i="8"/>
  <c r="AD14" i="8"/>
  <c r="O12" i="9" s="1"/>
  <c r="AC14" i="8"/>
  <c r="AB14" i="8"/>
  <c r="M12" i="9" s="1"/>
  <c r="AA14" i="8"/>
  <c r="Z14" i="8"/>
  <c r="Y14" i="8"/>
  <c r="X14" i="8"/>
  <c r="W14" i="8"/>
  <c r="V14" i="8"/>
  <c r="U14" i="8"/>
  <c r="T14" i="8"/>
  <c r="E12" i="9" s="1"/>
  <c r="S14" i="8"/>
  <c r="R14" i="8"/>
  <c r="D12" i="9" s="1"/>
  <c r="P14" i="8"/>
  <c r="AE14" i="8" s="1"/>
  <c r="P12" i="9" s="1"/>
  <c r="O14" i="8"/>
  <c r="AD13" i="8"/>
  <c r="O11" i="9" s="1"/>
  <c r="AB21" i="9" s="1"/>
  <c r="AC13" i="8"/>
  <c r="N11" i="9" s="1"/>
  <c r="AA21" i="9" s="1"/>
  <c r="AB13" i="8"/>
  <c r="M11" i="9" s="1"/>
  <c r="AA13" i="8"/>
  <c r="L11" i="9" s="1"/>
  <c r="Y18" i="9" s="1"/>
  <c r="Z13" i="8"/>
  <c r="Y13" i="8"/>
  <c r="J11" i="9" s="1"/>
  <c r="X13" i="8"/>
  <c r="W13" i="8"/>
  <c r="H11" i="9" s="1"/>
  <c r="V13" i="8"/>
  <c r="G11" i="9" s="1"/>
  <c r="U13" i="8"/>
  <c r="F11" i="9" s="1"/>
  <c r="T13" i="8"/>
  <c r="E11" i="9" s="1"/>
  <c r="S13" i="8"/>
  <c r="R13" i="8"/>
  <c r="P13" i="8"/>
  <c r="AE13" i="8" s="1"/>
  <c r="P11" i="9" s="1"/>
  <c r="O13" i="8"/>
  <c r="AD12" i="8"/>
  <c r="AC12" i="8"/>
  <c r="AB12" i="8"/>
  <c r="M10" i="9" s="1"/>
  <c r="AA12" i="8"/>
  <c r="L10" i="9" s="1"/>
  <c r="Z12" i="8"/>
  <c r="K10" i="9" s="1"/>
  <c r="Y12" i="8"/>
  <c r="J10" i="9" s="1"/>
  <c r="X12" i="8"/>
  <c r="I10" i="9" s="1"/>
  <c r="W12" i="8"/>
  <c r="H10" i="9" s="1"/>
  <c r="V12" i="8"/>
  <c r="G10" i="9" s="1"/>
  <c r="U12" i="8"/>
  <c r="T12" i="8"/>
  <c r="S12" i="8"/>
  <c r="R12" i="8"/>
  <c r="P12" i="8"/>
  <c r="AE12" i="8" s="1"/>
  <c r="P10" i="9" s="1"/>
  <c r="O12" i="8"/>
  <c r="AD11" i="8"/>
  <c r="AC11" i="8"/>
  <c r="AB11" i="8"/>
  <c r="AA11" i="8"/>
  <c r="L9" i="9" s="1"/>
  <c r="Z11" i="8"/>
  <c r="Y11" i="8"/>
  <c r="J9" i="9" s="1"/>
  <c r="W20" i="9" s="1"/>
  <c r="X11" i="8"/>
  <c r="I9" i="9" s="1"/>
  <c r="W11" i="8"/>
  <c r="H9" i="9" s="1"/>
  <c r="V11" i="8"/>
  <c r="G9" i="9" s="1"/>
  <c r="U11" i="8"/>
  <c r="F9" i="9" s="1"/>
  <c r="T11" i="8"/>
  <c r="E9" i="9" s="1"/>
  <c r="S11" i="8"/>
  <c r="R11" i="8"/>
  <c r="D9" i="9" s="1"/>
  <c r="P11" i="8"/>
  <c r="AE11" i="8" s="1"/>
  <c r="O11" i="8"/>
  <c r="AD10" i="8"/>
  <c r="AC10" i="8"/>
  <c r="AB10" i="8"/>
  <c r="AA10" i="8"/>
  <c r="Z10" i="8"/>
  <c r="Y10" i="8"/>
  <c r="J8" i="9" s="1"/>
  <c r="X10" i="8"/>
  <c r="I8" i="9" s="1"/>
  <c r="V19" i="9" s="1"/>
  <c r="W10" i="8"/>
  <c r="H8" i="9" s="1"/>
  <c r="V10" i="8"/>
  <c r="G8" i="9" s="1"/>
  <c r="U10" i="8"/>
  <c r="F8" i="9" s="1"/>
  <c r="T10" i="8"/>
  <c r="E8" i="9" s="1"/>
  <c r="S10" i="8"/>
  <c r="R10" i="8"/>
  <c r="D8" i="9" s="1"/>
  <c r="P10" i="8"/>
  <c r="AE10" i="8" s="1"/>
  <c r="P8" i="9" s="1"/>
  <c r="O10" i="8"/>
  <c r="AD9" i="8"/>
  <c r="AD21" i="8" s="1"/>
  <c r="AC9" i="8"/>
  <c r="N7" i="9" s="1"/>
  <c r="AB9" i="8"/>
  <c r="AA9" i="8"/>
  <c r="Z9" i="8"/>
  <c r="Y9" i="8"/>
  <c r="X9" i="8"/>
  <c r="W9" i="8"/>
  <c r="W21" i="8" s="1"/>
  <c r="V9" i="8"/>
  <c r="U9" i="8"/>
  <c r="F7" i="9" s="1"/>
  <c r="T9" i="8"/>
  <c r="S9" i="8"/>
  <c r="R9" i="8"/>
  <c r="D7" i="9" s="1"/>
  <c r="P9" i="8"/>
  <c r="O9" i="8"/>
  <c r="O21" i="8" s="1"/>
  <c r="W73" i="9" l="1"/>
  <c r="W74" i="9"/>
  <c r="X74" i="9"/>
  <c r="Y73" i="9"/>
  <c r="Y74" i="9"/>
  <c r="Z74" i="9"/>
  <c r="AA74" i="9"/>
  <c r="AB74" i="9"/>
  <c r="AC74" i="9"/>
  <c r="V73" i="9"/>
  <c r="V74" i="9"/>
  <c r="U73" i="9"/>
  <c r="U74" i="9"/>
  <c r="Q74" i="9"/>
  <c r="R74" i="9"/>
  <c r="S74" i="9"/>
  <c r="T74" i="9"/>
  <c r="X73" i="9"/>
  <c r="Z73" i="9"/>
  <c r="AA73" i="9"/>
  <c r="AB73" i="9"/>
  <c r="AC73" i="9"/>
  <c r="Q73" i="9"/>
  <c r="R73" i="9"/>
  <c r="S73" i="9"/>
  <c r="T73" i="9"/>
  <c r="W71" i="9"/>
  <c r="W72" i="9"/>
  <c r="X72" i="9"/>
  <c r="Y72" i="9"/>
  <c r="Z72" i="9"/>
  <c r="AB72" i="9"/>
  <c r="AC72" i="9"/>
  <c r="V71" i="9"/>
  <c r="V72" i="9"/>
  <c r="U71" i="9"/>
  <c r="U72" i="9"/>
  <c r="AA72" i="9"/>
  <c r="Q72" i="9"/>
  <c r="R72" i="9"/>
  <c r="S72" i="9"/>
  <c r="T72" i="9"/>
  <c r="V68" i="9"/>
  <c r="X71" i="9"/>
  <c r="Y71" i="9"/>
  <c r="Z71" i="9"/>
  <c r="AA71" i="9"/>
  <c r="AB71" i="9"/>
  <c r="AC71" i="9"/>
  <c r="H121" i="8"/>
  <c r="Q71" i="9"/>
  <c r="R71" i="9"/>
  <c r="S71" i="9"/>
  <c r="T71" i="9"/>
  <c r="T68" i="9"/>
  <c r="T70" i="9"/>
  <c r="E121" i="8"/>
  <c r="G121" i="8"/>
  <c r="AB69" i="9"/>
  <c r="O121" i="8"/>
  <c r="Y70" i="9"/>
  <c r="U68" i="9"/>
  <c r="P121" i="8"/>
  <c r="Z68" i="9"/>
  <c r="Z70" i="9"/>
  <c r="AA69" i="9"/>
  <c r="AC69" i="9"/>
  <c r="X70" i="9"/>
  <c r="Y68" i="9"/>
  <c r="U70" i="9"/>
  <c r="C121" i="8"/>
  <c r="F121" i="8"/>
  <c r="D121" i="8"/>
  <c r="Q70" i="9"/>
  <c r="Q67" i="9"/>
  <c r="T19" i="9"/>
  <c r="U20" i="9"/>
  <c r="W33" i="9"/>
  <c r="V36" i="9"/>
  <c r="Y42" i="9"/>
  <c r="S67" i="9"/>
  <c r="V20" i="9"/>
  <c r="AC29" i="9"/>
  <c r="V23" i="9"/>
  <c r="AA29" i="9"/>
  <c r="Y32" i="9"/>
  <c r="Y31" i="9"/>
  <c r="R39" i="9"/>
  <c r="W56" i="9"/>
  <c r="W49" i="9"/>
  <c r="V29" i="9"/>
  <c r="S35" i="9"/>
  <c r="X18" i="9"/>
  <c r="T28" i="9"/>
  <c r="S31" i="9"/>
  <c r="R24" i="9"/>
  <c r="W29" i="9"/>
  <c r="AB31" i="9"/>
  <c r="X37" i="9"/>
  <c r="X36" i="9"/>
  <c r="Q41" i="9"/>
  <c r="Q38" i="9"/>
  <c r="U25" i="9"/>
  <c r="U36" i="9"/>
  <c r="AA30" i="9"/>
  <c r="AA26" i="9"/>
  <c r="Y37" i="9"/>
  <c r="Y36" i="9"/>
  <c r="V28" i="9"/>
  <c r="X40" i="9"/>
  <c r="X39" i="9"/>
  <c r="V30" i="9"/>
  <c r="S57" i="9"/>
  <c r="S70" i="9"/>
  <c r="AC28" i="9"/>
  <c r="X49" i="9"/>
  <c r="X50" i="9"/>
  <c r="X41" i="9"/>
  <c r="Z18" i="9"/>
  <c r="U29" i="9"/>
  <c r="H7" i="9"/>
  <c r="U18" i="9" s="1"/>
  <c r="Q40" i="9"/>
  <c r="W28" i="9"/>
  <c r="Q19" i="9"/>
  <c r="S22" i="9"/>
  <c r="V25" i="9"/>
  <c r="Y28" i="9"/>
  <c r="S33" i="9"/>
  <c r="AC38" i="9"/>
  <c r="S41" i="9"/>
  <c r="Y25" i="9"/>
  <c r="Y23" i="9"/>
  <c r="X34" i="9"/>
  <c r="AB48" i="9"/>
  <c r="AB45" i="9"/>
  <c r="AB47" i="9"/>
  <c r="AB54" i="9"/>
  <c r="AB52" i="9"/>
  <c r="AB53" i="9"/>
  <c r="S65" i="9"/>
  <c r="AA20" i="9"/>
  <c r="AA18" i="9"/>
  <c r="Y21" i="8"/>
  <c r="Q45" i="9"/>
  <c r="Q43" i="9"/>
  <c r="Q46" i="9"/>
  <c r="R26" i="9"/>
  <c r="R25" i="9"/>
  <c r="T25" i="9"/>
  <c r="T27" i="9"/>
  <c r="W37" i="9"/>
  <c r="W36" i="9"/>
  <c r="AB38" i="9"/>
  <c r="AB37" i="9"/>
  <c r="T20" i="9"/>
  <c r="V24" i="9"/>
  <c r="V22" i="9"/>
  <c r="W25" i="9"/>
  <c r="X25" i="9"/>
  <c r="R32" i="9"/>
  <c r="T33" i="9"/>
  <c r="R40" i="9"/>
  <c r="Y34" i="9"/>
  <c r="X21" i="9"/>
  <c r="X21" i="8"/>
  <c r="X23" i="9"/>
  <c r="S27" i="9"/>
  <c r="S25" i="9"/>
  <c r="S52" i="9"/>
  <c r="S49" i="9"/>
  <c r="S51" i="9"/>
  <c r="R22" i="9"/>
  <c r="R19" i="9"/>
  <c r="U22" i="9"/>
  <c r="W24" i="9"/>
  <c r="S32" i="9"/>
  <c r="U33" i="9"/>
  <c r="AC37" i="9"/>
  <c r="S23" i="9"/>
  <c r="W19" i="9"/>
  <c r="Q30" i="9"/>
  <c r="Y20" i="9"/>
  <c r="AC25" i="9"/>
  <c r="Q24" i="9"/>
  <c r="AB29" i="9"/>
  <c r="S19" i="9"/>
  <c r="V31" i="9"/>
  <c r="AA23" i="9"/>
  <c r="AC40" i="9"/>
  <c r="X44" i="9"/>
  <c r="X35" i="9"/>
  <c r="AB66" i="9"/>
  <c r="S18" i="9"/>
  <c r="V21" i="9"/>
  <c r="W22" i="9"/>
  <c r="AB27" i="9"/>
  <c r="AE41" i="8"/>
  <c r="W35" i="9"/>
  <c r="N121" i="8"/>
  <c r="Q31" i="9"/>
  <c r="W32" i="9"/>
  <c r="V40" i="9"/>
  <c r="W43" i="9"/>
  <c r="Z48" i="9"/>
  <c r="V50" i="9"/>
  <c r="Q52" i="9"/>
  <c r="Z54" i="9"/>
  <c r="U56" i="9"/>
  <c r="Q58" i="9"/>
  <c r="Y47" i="9"/>
  <c r="AC59" i="9"/>
  <c r="Y61" i="9"/>
  <c r="V62" i="9"/>
  <c r="R64" i="9"/>
  <c r="U54" i="9"/>
  <c r="AC67" i="9"/>
  <c r="AC68" i="9"/>
  <c r="W70" i="9"/>
  <c r="Q64" i="9"/>
  <c r="R65" i="9"/>
  <c r="W66" i="9"/>
  <c r="V21" i="8"/>
  <c r="U19" i="9"/>
  <c r="W21" i="9"/>
  <c r="G7" i="9"/>
  <c r="T18" i="9" s="1"/>
  <c r="X22" i="9"/>
  <c r="U27" i="9"/>
  <c r="R31" i="9"/>
  <c r="X32" i="9"/>
  <c r="Q39" i="9"/>
  <c r="W40" i="9"/>
  <c r="X43" i="9"/>
  <c r="S45" i="9"/>
  <c r="AA48" i="9"/>
  <c r="W50" i="9"/>
  <c r="R52" i="9"/>
  <c r="X42" i="9"/>
  <c r="AA54" i="9"/>
  <c r="V56" i="9"/>
  <c r="R58" i="9"/>
  <c r="Z47" i="9"/>
  <c r="Q48" i="9"/>
  <c r="AC60" i="9"/>
  <c r="Z60" i="9"/>
  <c r="W62" i="9"/>
  <c r="S64" i="9"/>
  <c r="Q66" i="9"/>
  <c r="Y55" i="9"/>
  <c r="Q56" i="9"/>
  <c r="R57" i="9"/>
  <c r="AA68" i="9"/>
  <c r="AB64" i="9"/>
  <c r="T32" i="9"/>
  <c r="I7" i="9"/>
  <c r="V18" i="9" s="1"/>
  <c r="J7" i="9"/>
  <c r="W18" i="9" s="1"/>
  <c r="U31" i="9"/>
  <c r="U30" i="9"/>
  <c r="Z37" i="9"/>
  <c r="T66" i="9"/>
  <c r="T64" i="9"/>
  <c r="U39" i="9"/>
  <c r="T29" i="9"/>
  <c r="I61" i="8"/>
  <c r="T34" i="9"/>
  <c r="AA66" i="9"/>
  <c r="AC22" i="9"/>
  <c r="Q23" i="9"/>
  <c r="S26" i="9"/>
  <c r="AA33" i="9"/>
  <c r="S37" i="9"/>
  <c r="AA41" i="9"/>
  <c r="K61" i="8"/>
  <c r="M61" i="8"/>
  <c r="C101" i="8"/>
  <c r="E101" i="8"/>
  <c r="V34" i="9"/>
  <c r="AB35" i="9"/>
  <c r="S42" i="9"/>
  <c r="Q49" i="9"/>
  <c r="V39" i="9"/>
  <c r="Z51" i="9"/>
  <c r="Z49" i="9"/>
  <c r="U53" i="9"/>
  <c r="Q55" i="9"/>
  <c r="AC55" i="9"/>
  <c r="AB57" i="9"/>
  <c r="Y57" i="9"/>
  <c r="T59" i="9"/>
  <c r="Q51" i="9"/>
  <c r="T52" i="9"/>
  <c r="AA64" i="9"/>
  <c r="X65" i="9"/>
  <c r="U67" i="9"/>
  <c r="AB58" i="9"/>
  <c r="AC66" i="9"/>
  <c r="Q28" i="9"/>
  <c r="Z42" i="9"/>
  <c r="R29" i="9"/>
  <c r="U23" i="9"/>
  <c r="AA32" i="9"/>
  <c r="Z40" i="9"/>
  <c r="V45" i="9"/>
  <c r="V43" i="9"/>
  <c r="P101" i="8"/>
  <c r="AB18" i="9"/>
  <c r="Y35" i="9"/>
  <c r="AB43" i="9"/>
  <c r="U49" i="9"/>
  <c r="Y33" i="9"/>
  <c r="AB26" i="9"/>
  <c r="S43" i="9"/>
  <c r="R60" i="9"/>
  <c r="R37" i="9"/>
  <c r="J61" i="8"/>
  <c r="Q26" i="9"/>
  <c r="AA35" i="9"/>
  <c r="R42" i="9"/>
  <c r="Z31" i="9"/>
  <c r="U47" i="9"/>
  <c r="Y51" i="9"/>
  <c r="T53" i="9"/>
  <c r="Q53" i="9"/>
  <c r="V44" i="9"/>
  <c r="AB55" i="9"/>
  <c r="AA57" i="9"/>
  <c r="X57" i="9"/>
  <c r="S60" i="9"/>
  <c r="Z50" i="9"/>
  <c r="AC62" i="9"/>
  <c r="Z64" i="9"/>
  <c r="T67" i="9"/>
  <c r="AA58" i="9"/>
  <c r="T60" i="9"/>
  <c r="T26" i="9"/>
  <c r="AB33" i="9"/>
  <c r="T37" i="9"/>
  <c r="AB41" i="9"/>
  <c r="L61" i="8"/>
  <c r="D101" i="8"/>
  <c r="W34" i="9"/>
  <c r="AC35" i="9"/>
  <c r="U28" i="9"/>
  <c r="T42" i="9"/>
  <c r="AA44" i="9"/>
  <c r="W46" i="9"/>
  <c r="AA51" i="9"/>
  <c r="V53" i="9"/>
  <c r="V51" i="9"/>
  <c r="R55" i="9"/>
  <c r="R53" i="9"/>
  <c r="AC57" i="9"/>
  <c r="U59" i="9"/>
  <c r="R51" i="9"/>
  <c r="U52" i="9"/>
  <c r="AB63" i="9"/>
  <c r="AA65" i="9"/>
  <c r="Y65" i="9"/>
  <c r="S69" i="9"/>
  <c r="AC58" i="9"/>
  <c r="S59" i="9"/>
  <c r="V60" i="9"/>
  <c r="W68" i="9"/>
  <c r="AC43" i="9"/>
  <c r="R23" i="9"/>
  <c r="S24" i="9"/>
  <c r="U26" i="9"/>
  <c r="V27" i="9"/>
  <c r="W30" i="9"/>
  <c r="W38" i="9"/>
  <c r="X19" i="9"/>
  <c r="AB30" i="9"/>
  <c r="AA38" i="9"/>
  <c r="U42" i="9"/>
  <c r="Y46" i="9"/>
  <c r="S48" i="9"/>
  <c r="AB51" i="9"/>
  <c r="W53" i="9"/>
  <c r="S55" i="9"/>
  <c r="AA45" i="9"/>
  <c r="W59" i="9"/>
  <c r="S61" i="9"/>
  <c r="AC50" i="9"/>
  <c r="V52" i="9"/>
  <c r="AC63" i="9"/>
  <c r="AB65" i="9"/>
  <c r="W67" i="9"/>
  <c r="T69" i="9"/>
  <c r="Q69" i="9"/>
  <c r="Z61" i="9"/>
  <c r="X68" i="9"/>
  <c r="Z69" i="9"/>
  <c r="Q37" i="9"/>
  <c r="Q20" i="9"/>
  <c r="T24" i="9"/>
  <c r="V26" i="9"/>
  <c r="W27" i="9"/>
  <c r="U21" i="8"/>
  <c r="K19" i="9"/>
  <c r="Z41" i="8"/>
  <c r="Q34" i="9"/>
  <c r="X38" i="9"/>
  <c r="U41" i="8"/>
  <c r="I121" i="8"/>
  <c r="Y19" i="9"/>
  <c r="P19" i="9"/>
  <c r="AC30" i="9" s="1"/>
  <c r="V42" i="9"/>
  <c r="Q44" i="9"/>
  <c r="Z46" i="9"/>
  <c r="U48" i="9"/>
  <c r="Q50" i="9"/>
  <c r="AC51" i="9"/>
  <c r="X53" i="9"/>
  <c r="T55" i="9"/>
  <c r="Z44" i="9"/>
  <c r="X59" i="9"/>
  <c r="T61" i="9"/>
  <c r="Q61" i="9"/>
  <c r="Q63" i="9"/>
  <c r="W52" i="9"/>
  <c r="Z53" i="9"/>
  <c r="AC65" i="9"/>
  <c r="X67" i="9"/>
  <c r="U69" i="9"/>
  <c r="R69" i="9"/>
  <c r="Q62" i="9"/>
  <c r="X51" i="9"/>
  <c r="AE9" i="8"/>
  <c r="P21" i="8"/>
  <c r="U24" i="9"/>
  <c r="W26" i="9"/>
  <c r="AA41" i="8"/>
  <c r="L19" i="9"/>
  <c r="Y22" i="9" s="1"/>
  <c r="Y38" i="9"/>
  <c r="J121" i="8"/>
  <c r="X24" i="9"/>
  <c r="W42" i="9"/>
  <c r="R44" i="9"/>
  <c r="V33" i="9"/>
  <c r="AA46" i="9"/>
  <c r="V48" i="9"/>
  <c r="R50" i="9"/>
  <c r="AC52" i="9"/>
  <c r="Y53" i="9"/>
  <c r="U55" i="9"/>
  <c r="AC45" i="9"/>
  <c r="Y59" i="9"/>
  <c r="U61" i="9"/>
  <c r="R63" i="9"/>
  <c r="R61" i="9"/>
  <c r="X52" i="9"/>
  <c r="AA53" i="9"/>
  <c r="Q54" i="9"/>
  <c r="Y67" i="9"/>
  <c r="V69" i="9"/>
  <c r="V67" i="9"/>
  <c r="Y60" i="9"/>
  <c r="R62" i="9"/>
  <c r="R70" i="9"/>
  <c r="Y40" i="9"/>
  <c r="S66" i="9"/>
  <c r="AA22" i="9"/>
  <c r="AA25" i="9"/>
  <c r="W31" i="9"/>
  <c r="U57" i="9"/>
  <c r="AA70" i="9"/>
  <c r="Q21" i="9"/>
  <c r="W45" i="9"/>
  <c r="AB42" i="9"/>
  <c r="T44" i="9"/>
  <c r="U66" i="9"/>
  <c r="V57" i="9"/>
  <c r="AB70" i="9"/>
  <c r="AB68" i="9"/>
  <c r="T47" i="9"/>
  <c r="S53" i="9"/>
  <c r="AA56" i="9"/>
  <c r="V49" i="9"/>
  <c r="AB62" i="9"/>
  <c r="AB60" i="9"/>
  <c r="V66" i="9"/>
  <c r="U34" i="9"/>
  <c r="R20" i="9"/>
  <c r="Y27" i="9"/>
  <c r="AB41" i="8"/>
  <c r="M19" i="9"/>
  <c r="R34" i="9"/>
  <c r="Z38" i="9"/>
  <c r="W41" i="8"/>
  <c r="E81" i="8"/>
  <c r="K121" i="8"/>
  <c r="AA19" i="9"/>
  <c r="X29" i="9"/>
  <c r="S44" i="9"/>
  <c r="AB46" i="9"/>
  <c r="AB44" i="9"/>
  <c r="W48" i="9"/>
  <c r="S50" i="9"/>
  <c r="Z52" i="9"/>
  <c r="V54" i="9"/>
  <c r="Q57" i="9"/>
  <c r="T46" i="9"/>
  <c r="V47" i="9"/>
  <c r="Z59" i="9"/>
  <c r="Z57" i="9"/>
  <c r="V61" i="9"/>
  <c r="V59" i="9"/>
  <c r="S63" i="9"/>
  <c r="Y52" i="9"/>
  <c r="R54" i="9"/>
  <c r="Z67" i="9"/>
  <c r="Z65" i="9"/>
  <c r="W69" i="9"/>
  <c r="AC61" i="9"/>
  <c r="S62" i="9"/>
  <c r="V63" i="9"/>
  <c r="AC27" i="9"/>
  <c r="T23" i="9"/>
  <c r="S28" i="9"/>
  <c r="S39" i="9"/>
  <c r="T58" i="9"/>
  <c r="T56" i="9"/>
  <c r="T39" i="9"/>
  <c r="R47" i="9"/>
  <c r="R45" i="9"/>
  <c r="AC48" i="9"/>
  <c r="W64" i="9"/>
  <c r="AB22" i="9"/>
  <c r="H61" i="8"/>
  <c r="AA40" i="9"/>
  <c r="AA62" i="9"/>
  <c r="R68" i="9"/>
  <c r="Y41" i="9"/>
  <c r="R21" i="9"/>
  <c r="Z35" i="9"/>
  <c r="Q42" i="9"/>
  <c r="X45" i="9"/>
  <c r="U44" i="9"/>
  <c r="W58" i="9"/>
  <c r="Y50" i="9"/>
  <c r="Y64" i="9"/>
  <c r="S68" i="9"/>
  <c r="AC70" i="9"/>
  <c r="Z33" i="9"/>
  <c r="Z41" i="9"/>
  <c r="S21" i="9"/>
  <c r="AC44" i="9"/>
  <c r="Q18" i="9"/>
  <c r="S21" i="8"/>
  <c r="S20" i="9"/>
  <c r="T21" i="9"/>
  <c r="Z27" i="9"/>
  <c r="AA28" i="9"/>
  <c r="AC41" i="8"/>
  <c r="AC31" i="9"/>
  <c r="U35" i="9"/>
  <c r="AC39" i="9"/>
  <c r="X41" i="8"/>
  <c r="F81" i="8"/>
  <c r="L121" i="8"/>
  <c r="AB19" i="9"/>
  <c r="Y29" i="9"/>
  <c r="U32" i="9"/>
  <c r="Q36" i="9"/>
  <c r="X33" i="9"/>
  <c r="AC46" i="9"/>
  <c r="X48" i="9"/>
  <c r="X46" i="9"/>
  <c r="T50" i="9"/>
  <c r="T48" i="9"/>
  <c r="AA52" i="9"/>
  <c r="W54" i="9"/>
  <c r="R56" i="9"/>
  <c r="U46" i="9"/>
  <c r="W47" i="9"/>
  <c r="AA59" i="9"/>
  <c r="W61" i="9"/>
  <c r="T63" i="9"/>
  <c r="AC53" i="9"/>
  <c r="S54" i="9"/>
  <c r="V55" i="9"/>
  <c r="AA67" i="9"/>
  <c r="X69" i="9"/>
  <c r="T62" i="9"/>
  <c r="W63" i="9"/>
  <c r="Y21" i="9"/>
  <c r="AB36" i="9"/>
  <c r="T31" i="9"/>
  <c r="AC36" i="9"/>
  <c r="T30" i="9"/>
  <c r="AB49" i="9"/>
  <c r="X56" i="9"/>
  <c r="X54" i="9"/>
  <c r="AC20" i="9"/>
  <c r="AC49" i="9"/>
  <c r="AA42" i="9"/>
  <c r="T49" i="9"/>
  <c r="Q68" i="9"/>
  <c r="S29" i="9"/>
  <c r="AB25" i="9"/>
  <c r="S34" i="9"/>
  <c r="S47" i="9"/>
  <c r="W51" i="9"/>
  <c r="R43" i="9"/>
  <c r="Q60" i="9"/>
  <c r="X64" i="9"/>
  <c r="X62" i="9"/>
  <c r="Q25" i="9"/>
  <c r="Y45" i="9"/>
  <c r="R67" i="9"/>
  <c r="X27" i="9"/>
  <c r="T21" i="8"/>
  <c r="E7" i="9"/>
  <c r="R18" i="9" s="1"/>
  <c r="U21" i="9"/>
  <c r="AA27" i="9"/>
  <c r="AB28" i="9"/>
  <c r="AD41" i="8"/>
  <c r="D21" i="9"/>
  <c r="Q32" i="9" s="1"/>
  <c r="R41" i="8"/>
  <c r="V35" i="9"/>
  <c r="Y41" i="8"/>
  <c r="G81" i="8"/>
  <c r="I81" i="8"/>
  <c r="M121" i="8"/>
  <c r="AA24" i="9"/>
  <c r="V32" i="9"/>
  <c r="R36" i="9"/>
  <c r="U40" i="9"/>
  <c r="U43" i="9"/>
  <c r="AA34" i="9"/>
  <c r="Y48" i="9"/>
  <c r="U50" i="9"/>
  <c r="Y54" i="9"/>
  <c r="S56" i="9"/>
  <c r="X47" i="9"/>
  <c r="AB59" i="9"/>
  <c r="X61" i="9"/>
  <c r="U63" i="9"/>
  <c r="Q65" i="9"/>
  <c r="T54" i="9"/>
  <c r="W55" i="9"/>
  <c r="AB67" i="9"/>
  <c r="Y69" i="9"/>
  <c r="V70" i="9"/>
  <c r="U62" i="9"/>
  <c r="X63" i="9"/>
  <c r="R21" i="8"/>
  <c r="AC24" i="9" l="1"/>
  <c r="AC26" i="9"/>
  <c r="Z30" i="9"/>
  <c r="Z26" i="9"/>
  <c r="Z29" i="9"/>
  <c r="Z24" i="9"/>
  <c r="Z19" i="9"/>
  <c r="Q27" i="9"/>
  <c r="Q22" i="9"/>
  <c r="AC21" i="9"/>
  <c r="AC23" i="9"/>
  <c r="Z20" i="9"/>
  <c r="Z21" i="9"/>
  <c r="Z23" i="9"/>
  <c r="Z28" i="9"/>
  <c r="Y30" i="9"/>
  <c r="Y26" i="9"/>
  <c r="AC19" i="9"/>
  <c r="Z25" i="9"/>
  <c r="Q29" i="9"/>
  <c r="P7" i="9"/>
  <c r="AC18" i="9" s="1"/>
  <c r="AE21" i="8"/>
  <c r="Z22" i="9"/>
  <c r="Y24" i="9"/>
  <c r="X30" i="9"/>
  <c r="X28" i="9"/>
  <c r="X26" i="9"/>
  <c r="X20" i="9"/>
</calcChain>
</file>

<file path=xl/sharedStrings.xml><?xml version="1.0" encoding="utf-8"?>
<sst xmlns="http://schemas.openxmlformats.org/spreadsheetml/2006/main" count="5555" uniqueCount="199">
  <si>
    <t>Shell Polymers Monaca</t>
  </si>
  <si>
    <t>2020 Summary of Site Emissions</t>
  </si>
  <si>
    <t>Refer to 2020 Air Inventory Files</t>
  </si>
  <si>
    <t>CO Emissions</t>
  </si>
  <si>
    <t>H2SO4 Emissions</t>
  </si>
  <si>
    <t>NH3 Emissions</t>
  </si>
  <si>
    <t>NOx Emissions</t>
  </si>
  <si>
    <t>PM (Filt) Emissions</t>
  </si>
  <si>
    <t>PM10 Emissions</t>
  </si>
  <si>
    <t>PM2.5 Emissions</t>
  </si>
  <si>
    <t>SO2 Emissions</t>
  </si>
  <si>
    <t>VOC Emissions</t>
  </si>
  <si>
    <t>CO2 Emissions</t>
  </si>
  <si>
    <t>CH4 Emissions</t>
  </si>
  <si>
    <t>N2O Emissions</t>
  </si>
  <si>
    <t>HAP Emissions</t>
  </si>
  <si>
    <t>CO2e Emissions</t>
  </si>
  <si>
    <t>Year</t>
  </si>
  <si>
    <t>Month</t>
  </si>
  <si>
    <t>lbs/mo</t>
  </si>
  <si>
    <t>tons/mo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</si>
  <si>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</si>
  <si>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</si>
  <si>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</si>
  <si>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</si>
  <si>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</si>
  <si>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</si>
  <si>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</si>
  <si>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</si>
  <si>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</si>
  <si>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</si>
  <si>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</si>
  <si>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</si>
  <si>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</si>
  <si>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2021 Summary of Site Emissions</t>
  </si>
  <si>
    <r>
      <t xml:space="preserve">See file entitled </t>
    </r>
    <r>
      <rPr>
        <i/>
        <sz val="11"/>
        <color theme="1"/>
        <rFont val="Calibri"/>
        <family val="2"/>
        <scheme val="minor"/>
      </rPr>
      <t>2021_Monthly_Emissions_by_Source.xlsx</t>
    </r>
  </si>
  <si>
    <t>2022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</si>
  <si>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2022_Monthly_Actual_Emission_Summary_20221231_R5_Final_AES_Online_20230517.xlsx</t>
    </r>
  </si>
  <si>
    <t>2023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</si>
  <si>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2023_Monthly_Actual_Emission_Summary_Date.xlsx</t>
    </r>
  </si>
  <si>
    <t>12-Month Rolling Summation Emissions</t>
  </si>
  <si>
    <t>CO</t>
  </si>
  <si>
    <t>NH3</t>
  </si>
  <si>
    <t>NOx</t>
  </si>
  <si>
    <t>PM (Filt)</t>
  </si>
  <si>
    <t>PM10</t>
  </si>
  <si>
    <t>PM2.5</t>
  </si>
  <si>
    <t>SO2</t>
  </si>
  <si>
    <t>VOC</t>
  </si>
  <si>
    <t>CO2</t>
  </si>
  <si>
    <t>CH4</t>
  </si>
  <si>
    <t>N2O</t>
  </si>
  <si>
    <t>Total HAP</t>
  </si>
  <si>
    <t>CO2e</t>
  </si>
  <si>
    <t>Monthly Emissions (tons/mo)</t>
  </si>
  <si>
    <t>Rolling Emissions (tons/12-mo)</t>
  </si>
  <si>
    <t>2024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</si>
  <si>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2024_Monthly_Actual_Emission_Summary_Date.xlsx</t>
    </r>
  </si>
  <si>
    <t>2025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</si>
  <si>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2025_Monthly_Actual_Emission_Summary_Date.xlsx</t>
    </r>
  </si>
  <si>
    <t>Monthly Total Emissions from Calendar Year 2020 through Calendar Year 2025</t>
  </si>
  <si>
    <t>OVERALL TOTAL</t>
  </si>
  <si>
    <t>Total</t>
  </si>
  <si>
    <t>Manual</t>
  </si>
  <si>
    <t>Miscellaneous Generator Sets</t>
  </si>
  <si>
    <t>Misc Engines</t>
  </si>
  <si>
    <t>Stationary Combustion</t>
  </si>
  <si>
    <t>Temporary Boilers Natural Gas Fired</t>
  </si>
  <si>
    <t>Temp Boilers</t>
  </si>
  <si>
    <t>Building Utility Natural Gas Combustion</t>
  </si>
  <si>
    <t>Misc Combustion</t>
  </si>
  <si>
    <t>Gas Insulated Switchgear (SF6)</t>
  </si>
  <si>
    <t>Fugitive</t>
  </si>
  <si>
    <t>Plant Roadways</t>
  </si>
  <si>
    <t>Wastewater Treatment Plant/Uncontrolled WEMCO EC-15</t>
  </si>
  <si>
    <t>Water9/Manual</t>
  </si>
  <si>
    <t>Equipment Components - ECU, PE12, OSBL</t>
  </si>
  <si>
    <t>LeaksDas/Manual</t>
  </si>
  <si>
    <t>Equipment Components - Cogen and UGF</t>
  </si>
  <si>
    <t>Diesel Fuel Storage Tanks (&lt;150 Gal)</t>
  </si>
  <si>
    <t>Pyrolysis Fuel Oil Storage Tanks - Miscellaneous Releases</t>
  </si>
  <si>
    <t>Diesel Fuel Storage Tanks (&gt;150 Gal)</t>
  </si>
  <si>
    <t>Spent Caustic Storage Tanks - Miscellaneous Releases</t>
  </si>
  <si>
    <t>Recovered Oil and FEOR Storage Tanks - Miscellaneous Releases</t>
  </si>
  <si>
    <t>Liquid Loadout (Recovered Oil)</t>
  </si>
  <si>
    <t>PE Pellet Material Storage, Handling, Loadout - VOC Residual</t>
  </si>
  <si>
    <t>PE Pellet Material Storage, Handling, Loadout - PM Sources</t>
  </si>
  <si>
    <t>Process</t>
  </si>
  <si>
    <t>Spent Caustic Header System - SCTO</t>
  </si>
  <si>
    <t>HP Header System - Waste Gas Flare (TGEF/Elevated)</t>
  </si>
  <si>
    <t>Flaring</t>
  </si>
  <si>
    <t>HP Header System - Elevated Flare Pilot</t>
  </si>
  <si>
    <t>HP Header System - TEGF #2 Pilot</t>
  </si>
  <si>
    <t>HP Header System - TEGF #1 Pilot</t>
  </si>
  <si>
    <t>LP Header System - MPGF CVTO Trips</t>
  </si>
  <si>
    <t>LP Header System - MPGF Ethylene Storage Tank Vent</t>
  </si>
  <si>
    <t>LP Header System - MPGF PE1/PE2 Episodic Vents</t>
  </si>
  <si>
    <t>LP Header System - MPGF Pilot</t>
  </si>
  <si>
    <t>LP Header System - CVTO</t>
  </si>
  <si>
    <t>Process Cooling Tower</t>
  </si>
  <si>
    <t>PE Manufacturing Lines - Miscellaneous Releases</t>
  </si>
  <si>
    <t>PE Manufacturing Lines - PM Sources</t>
  </si>
  <si>
    <t>Cogeneration Plant Cooling Tower</t>
  </si>
  <si>
    <t>Ethane Cracking Furnace #7</t>
  </si>
  <si>
    <t>037</t>
  </si>
  <si>
    <t>Ethane Cracking Furnace #6</t>
  </si>
  <si>
    <t>036</t>
  </si>
  <si>
    <t>Ethane Cracking Furnace #5</t>
  </si>
  <si>
    <t>035</t>
  </si>
  <si>
    <t>Ethane Cracking Furnace #4</t>
  </si>
  <si>
    <t>034</t>
  </si>
  <si>
    <t>Ethane Cracking Furnace #3</t>
  </si>
  <si>
    <t>033</t>
  </si>
  <si>
    <t>Ethane Cracking Furnace #2</t>
  </si>
  <si>
    <t>032</t>
  </si>
  <si>
    <t>Ethane Cracking Furnace #1</t>
  </si>
  <si>
    <t>031</t>
  </si>
  <si>
    <t>Natural-Gas Fired Emergency Generators (3)</t>
  </si>
  <si>
    <t>Fire Pump Engines (2)</t>
  </si>
  <si>
    <t>Diesel-Fired Emergency Generators (2)</t>
  </si>
  <si>
    <t>Combustion Tubine/Duct Burner Unit #3</t>
  </si>
  <si>
    <t>Combustion Tubine/Duct Burner Unit #2</t>
  </si>
  <si>
    <t>Combustion Tubine/Duct Burner Unit #1</t>
  </si>
  <si>
    <t>CO2e Emissions (tons/mo)</t>
  </si>
  <si>
    <t>HAP Emissions (tons/mo)</t>
  </si>
  <si>
    <t>N2O Emissions (tons/mo)</t>
  </si>
  <si>
    <t>CH4 Emissions (tons/mo</t>
  </si>
  <si>
    <t>CO2 Emissions (tons/mo)</t>
  </si>
  <si>
    <t>VOC Emissions (tons/mo)</t>
  </si>
  <si>
    <t>SO2 Emissions (tons/mo)</t>
  </si>
  <si>
    <t>PM2.5 Emissions (tons/mo)</t>
  </si>
  <si>
    <t>PM10 Emissions (tons/mo)</t>
  </si>
  <si>
    <t>PM (cond) Emissions (tons/mo)</t>
  </si>
  <si>
    <t>PM (filt) Emissions (tons/mo)</t>
  </si>
  <si>
    <t>NOx Emissions (tons/mo)</t>
  </si>
  <si>
    <t>NH3 Emissions (tons/mo)</t>
  </si>
  <si>
    <t>H2SO4 Emission (tons/mo)</t>
  </si>
  <si>
    <t>CO Emissions (tons/mo)</t>
  </si>
  <si>
    <t>PMR Category</t>
  </si>
  <si>
    <t>Quarter</t>
  </si>
  <si>
    <t>Calculation Platform</t>
  </si>
  <si>
    <t>PADEP Source Name</t>
  </si>
  <si>
    <t>PADEP ID</t>
  </si>
  <si>
    <t>SHELL POLYMERS MONACA</t>
  </si>
  <si>
    <t>CALENDAR YEAR 2024</t>
  </si>
  <si>
    <t>SUMMARY OF ACTUAL MONTHLY EMISSIONS, EMISSION SOURCE BASIS</t>
  </si>
  <si>
    <t>Wastewater Treatment Plant</t>
  </si>
  <si>
    <t>Equipment Components</t>
  </si>
  <si>
    <t>tons</t>
  </si>
  <si>
    <t>% of Total</t>
  </si>
  <si>
    <t>TOTAL HAPS</t>
  </si>
  <si>
    <t>Selenium</t>
  </si>
  <si>
    <t>Nickel</t>
  </si>
  <si>
    <t>Mercury</t>
  </si>
  <si>
    <t>Manganese</t>
  </si>
  <si>
    <t>Lead</t>
  </si>
  <si>
    <t>Cobalt</t>
  </si>
  <si>
    <t>Chromium</t>
  </si>
  <si>
    <t>Cadmium</t>
  </si>
  <si>
    <t>Beryllium</t>
  </si>
  <si>
    <t>Arsenic</t>
  </si>
  <si>
    <t>Tetrachloroethylene</t>
  </si>
  <si>
    <t>1,2 Dichloropropane</t>
  </si>
  <si>
    <t>Dibutylphthalate</t>
  </si>
  <si>
    <t xml:space="preserve">Dimethyl Phthalate </t>
  </si>
  <si>
    <t>XYLENE (MIXED ISOMERS)</t>
  </si>
  <si>
    <t>VINYL CHLORIDE</t>
  </si>
  <si>
    <t>2,2,4-TRIMETHYLPENTANE</t>
  </si>
  <si>
    <t>1,1,2,TRICHLOROETHANE</t>
  </si>
  <si>
    <t>1,1,2,2-TETRACHLOROETHANE</t>
  </si>
  <si>
    <t>TOLUENE</t>
  </si>
  <si>
    <t>STYRENE</t>
  </si>
  <si>
    <t>PROPYLENE OXIDE</t>
  </si>
  <si>
    <t>POM (Minus Napthalene)</t>
  </si>
  <si>
    <t>PHENOL</t>
  </si>
  <si>
    <t>NAPHTHALENE</t>
  </si>
  <si>
    <t>METHYLENE CHLORIDE</t>
  </si>
  <si>
    <t>METHANOL</t>
  </si>
  <si>
    <t>HEXANE</t>
  </si>
  <si>
    <t>FORMALDEHYDE</t>
  </si>
  <si>
    <t>ETHYLENE GLYCOL   MONOBUTYL ETHER ACETATE</t>
  </si>
  <si>
    <t>Ethylene Glycol</t>
  </si>
  <si>
    <t>ETHYLDIBROMIDE</t>
  </si>
  <si>
    <t>ETHYLBENZENE</t>
  </si>
  <si>
    <t>1,3-DICHLOROPROPENE</t>
  </si>
  <si>
    <t>DICHLOROBENZENE</t>
  </si>
  <si>
    <t>CHLORFORM</t>
  </si>
  <si>
    <t>CHLOROBENZENE</t>
  </si>
  <si>
    <t>CARBON TETRACHLORIDE</t>
  </si>
  <si>
    <t>1,3 BUTADIENE</t>
  </si>
  <si>
    <t>BIPHENYL</t>
  </si>
  <si>
    <t>BENZENE</t>
  </si>
  <si>
    <t>ACROLEIN</t>
  </si>
  <si>
    <t>ACETALDEHYDE</t>
  </si>
  <si>
    <t>January - December 2024</t>
  </si>
  <si>
    <t>HAP SPECIATION EMISSIONS</t>
  </si>
  <si>
    <t>CALENDAR YEAR 2025</t>
  </si>
  <si>
    <t>Ethane Cracking Furnace #5 - Miscellaneous Releases</t>
  </si>
  <si>
    <t>January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</si>
</sst>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"/>
    <numFmt numFmtId="166" formatCode="#,##0.000"/>
    <numFmt numFmtId="167" formatCode="#,##0.000000"/>
    <numFmt numFmtId="168" formatCode="#,##0.00000"/>
    <numFmt numFmtId="169" formatCode="0.000000"/>
    <numFmt numFmtId="170" formatCode="#,##0.####"/>
    <numFmt numFmtId="171" formatCode="0.##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0" fontId="2" fillId="0" borderId="0" xfId="0" applyFont="1"/>
    <xf numFmtId="0" fontId="1" fillId="0" borderId="0" xfId="0" applyFont="1"/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 wrapText="1"/>
    </xf>
    <xf numFmtId="164" fontId="0" fillId="2" borderId="0" xfId="0" applyNumberFormat="1" applyFill="1"/>
    <xf numFmtId="4" fontId="0" fillId="2" borderId="0" xfId="0" applyNumberFormat="1" applyFill="1"/>
    <xf numFmtId="4" fontId="0" fillId="0" borderId="0" xfId="0" applyNumberFormat="1" applyAlignment="1">
      <alignment horizontal="right" wrapText="1"/>
    </xf>
    <xf numFmtId="3" fontId="0" fillId="0" borderId="0" xfId="0" applyNumberFormat="1"/>
    <xf numFmtId="3" fontId="0" fillId="0" borderId="0" xfId="0" applyNumberFormat="1" applyAlignment="1">
      <alignment horizontal="right" wrapText="1"/>
    </xf>
    <xf numFmtId="3" fontId="0" fillId="2" borderId="0" xfId="0" applyNumberFormat="1" applyFill="1"/>
    <xf numFmtId="4" fontId="0" fillId="0" borderId="0" xfId="0" applyNumberFormat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wrapText="1"/>
    </xf>
    <xf numFmtId="4" fontId="0" fillId="4" borderId="0" xfId="0" applyNumberFormat="1" applyFill="1"/>
    <xf numFmtId="3" fontId="0" fillId="4" borderId="0" xfId="0" applyNumberFormat="1" applyFill="1"/>
    <xf numFmtId="0" fontId="0" fillId="4" borderId="0" xfId="0" applyFill="1" applyAlignment="1">
      <alignment horizontal="center"/>
    </xf>
    <xf numFmtId="164" fontId="3" fillId="4" borderId="0" xfId="0" applyNumberFormat="1" applyFont="1" applyFill="1" applyAlignment="1">
      <alignment horizontal="right"/>
    </xf>
    <xf numFmtId="0" fontId="0" fillId="4" borderId="0" xfId="0" applyFill="1"/>
    <xf numFmtId="4" fontId="3" fillId="0" borderId="0" xfId="0" applyNumberFormat="1" applyFont="1" applyAlignment="1">
      <alignment horizontal="right"/>
    </xf>
    <xf numFmtId="4" fontId="3" fillId="4" borderId="0" xfId="0" applyNumberFormat="1" applyFont="1" applyFill="1" applyAlignment="1">
      <alignment horizontal="right"/>
    </xf>
    <xf numFmtId="164" fontId="4" fillId="0" borderId="0" xfId="0" applyNumberFormat="1" applyFont="1"/>
    <xf numFmtId="166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167" fontId="5" fillId="0" borderId="0" xfId="0" applyNumberFormat="1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" fontId="5" fillId="0" borderId="0" xfId="0" applyNumberFormat="1" applyFont="1"/>
    <xf numFmtId="4" fontId="5" fillId="0" borderId="2" xfId="0" applyNumberFormat="1" applyFont="1" applyBorder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/>
    <xf numFmtId="0" fontId="5" fillId="0" borderId="0" xfId="0" applyFont="1" applyAlignment="1">
      <alignment horizontal="left" vertical="top"/>
    </xf>
    <xf numFmtId="4" fontId="5" fillId="0" borderId="2" xfId="0" applyNumberFormat="1" applyFont="1" applyBorder="1" applyAlignment="1">
      <alignment vertical="top"/>
    </xf>
    <xf numFmtId="167" fontId="5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4" fontId="5" fillId="0" borderId="0" xfId="0" applyNumberFormat="1" applyFont="1" applyAlignment="1">
      <alignment vertical="top"/>
    </xf>
    <xf numFmtId="167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167" fontId="5" fillId="0" borderId="3" xfId="0" applyNumberFormat="1" applyFont="1" applyBorder="1" applyAlignment="1">
      <alignment vertical="top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167" fontId="5" fillId="0" borderId="2" xfId="0" applyNumberFormat="1" applyFont="1" applyBorder="1"/>
    <xf numFmtId="0" fontId="5" fillId="0" borderId="0" xfId="0" applyFont="1" applyAlignment="1">
      <alignment wrapText="1"/>
    </xf>
    <xf numFmtId="168" fontId="5" fillId="0" borderId="2" xfId="0" applyNumberFormat="1" applyFont="1" applyBorder="1"/>
    <xf numFmtId="168" fontId="5" fillId="0" borderId="0" xfId="0" applyNumberFormat="1" applyFont="1"/>
    <xf numFmtId="169" fontId="5" fillId="0" borderId="0" xfId="0" applyNumberFormat="1" applyFont="1"/>
    <xf numFmtId="0" fontId="5" fillId="0" borderId="2" xfId="0" quotePrefix="1" applyFont="1" applyBorder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170" fontId="6" fillId="0" borderId="1" xfId="0" applyNumberFormat="1" applyFont="1" applyBorder="1" applyAlignment="1">
      <alignment horizontal="right" wrapText="1"/>
    </xf>
    <xf numFmtId="171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11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3" xfId="0" applyFont="1" applyBorder="1"/>
    <xf numFmtId="0" fontId="6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11" fontId="5" fillId="0" borderId="0" xfId="0" applyNumberFormat="1" applyFont="1" applyFill="1"/>
    <xf numFmtId="0" fontId="5" fillId="0" borderId="0" xfId="0" applyFont="1" applyFill="1" applyAlignment="1">
      <alignment vertical="top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quotePrefix="1" applyFont="1" applyFill="1"/>
    <xf numFmtId="0" fontId="5" fillId="0" borderId="3" xfId="0" applyFont="1" applyFill="1" applyBorder="1"/>
    <xf numFmtId="0" fontId="5" fillId="0" borderId="3" xfId="0" applyFont="1" applyFill="1" applyBorder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165" fontId="5" fillId="0" borderId="0" xfId="0" applyNumberFormat="1" applyFont="1" applyFill="1"/>
    <xf numFmtId="0" fontId="5" fillId="0" borderId="0" xfId="0" applyFont="1" applyFill="1" applyAlignment="1">
      <alignment wrapText="1"/>
    </xf>
    <xf numFmtId="0" fontId="5" fillId="0" borderId="1" xfId="0" applyFont="1" applyFill="1" applyBorder="1"/>
    <xf numFmtId="164" fontId="5" fillId="0" borderId="1" xfId="0" applyNumberFormat="1" applyFont="1" applyFill="1" applyBorder="1"/>
    <xf numFmtId="167" fontId="5" fillId="0" borderId="0" xfId="0" applyNumberFormat="1" applyFont="1" applyFill="1"/>
    <xf numFmtId="4" fontId="5" fillId="0" borderId="0" xfId="0" applyNumberFormat="1" applyFont="1" applyFill="1"/>
    <xf numFmtId="167" fontId="5" fillId="0" borderId="2" xfId="0" applyNumberFormat="1" applyFont="1" applyFill="1" applyBorder="1"/>
    <xf numFmtId="4" fontId="5" fillId="0" borderId="2" xfId="0" applyNumberFormat="1" applyFont="1" applyFill="1" applyBorder="1"/>
    <xf numFmtId="0" fontId="5" fillId="0" borderId="2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top"/>
    </xf>
    <xf numFmtId="167" fontId="5" fillId="0" borderId="3" xfId="0" applyNumberFormat="1" applyFont="1" applyFill="1" applyBorder="1" applyAlignment="1">
      <alignment vertical="top"/>
    </xf>
    <xf numFmtId="4" fontId="5" fillId="0" borderId="3" xfId="0" applyNumberFormat="1" applyFont="1" applyFill="1" applyBorder="1" applyAlignment="1">
      <alignment vertical="top"/>
    </xf>
    <xf numFmtId="167" fontId="5" fillId="0" borderId="0" xfId="0" applyNumberFormat="1" applyFont="1" applyFill="1" applyAlignment="1">
      <alignment vertical="top"/>
    </xf>
    <xf numFmtId="4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70" fontId="6" fillId="0" borderId="1" xfId="0" applyNumberFormat="1" applyFont="1" applyFill="1" applyBorder="1" applyAlignment="1">
      <alignment horizontal="right" wrapText="1"/>
    </xf>
    <xf numFmtId="171" fontId="6" fillId="0" borderId="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quotePrefix="1" applyFont="1" applyFill="1" applyAlignment="1">
      <alignment horizontal="left" vertical="top"/>
    </xf>
    <xf numFmtId="0" fontId="5" fillId="0" borderId="2" xfId="0" quotePrefix="1" applyFont="1" applyFill="1" applyBorder="1" applyAlignment="1">
      <alignment horizontal="left" vertical="top"/>
    </xf>
    <xf numFmtId="169" fontId="5" fillId="0" borderId="0" xfId="0" applyNumberFormat="1" applyFont="1" applyFill="1"/>
    <xf numFmtId="168" fontId="5" fillId="0" borderId="0" xfId="0" applyNumberFormat="1" applyFont="1" applyFill="1"/>
    <xf numFmtId="168" fontId="5" fillId="0" borderId="2" xfId="0" applyNumberFormat="1" applyFont="1" applyFill="1" applyBorder="1"/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/>
    </xf>
    <xf numFmtId="167" fontId="5" fillId="0" borderId="2" xfId="0" applyNumberFormat="1" applyFont="1" applyFill="1" applyBorder="1" applyAlignment="1">
      <alignment vertical="top"/>
    </xf>
    <xf numFmtId="4" fontId="5" fillId="0" borderId="2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960B-4D8A-4FDB-BA47-97F468FB2039}">
  <dimension ref="A1:AE128"/>
  <sheetViews>
    <sheetView showGridLines="0" tabSelected="1" topLeftCell="A104" workbookViewId="0">
      <selection activeCell="S123" sqref="S123"/>
    </sheetView>
  </sheetViews>
  <sheetFormatPr defaultRowHeight="14.5" x14ac:dyDescent="0.35"/>
  <cols>
    <col min="2" max="2" width="11.1796875" bestFit="1" customWidth="1"/>
    <col min="3" max="11" width="11.7265625" customWidth="1"/>
    <col min="12" max="12" width="13.1796875" customWidth="1"/>
    <col min="13" max="15" width="11.7265625" customWidth="1"/>
    <col min="16" max="16" width="14" customWidth="1"/>
    <col min="17" max="17" width="3.7265625" customWidth="1"/>
    <col min="18" max="30" width="11.7265625" customWidth="1"/>
    <col min="31" max="31" width="12.26953125" customWidth="1"/>
    <col min="32" max="64" width="11.7265625" customWidth="1"/>
  </cols>
  <sheetData>
    <row r="1" spans="1:31" x14ac:dyDescent="0.35">
      <c r="A1" s="7" t="s">
        <v>60</v>
      </c>
    </row>
    <row r="2" spans="1:31" x14ac:dyDescent="0.35">
      <c r="A2" s="7" t="s">
        <v>0</v>
      </c>
    </row>
    <row r="3" spans="1:31" x14ac:dyDescent="0.35">
      <c r="A3" s="1"/>
    </row>
    <row r="4" spans="1:31" x14ac:dyDescent="0.35">
      <c r="A4" s="6" t="s">
        <v>1</v>
      </c>
    </row>
    <row r="5" spans="1:31" x14ac:dyDescent="0.35">
      <c r="A5" t="s">
        <v>2</v>
      </c>
    </row>
    <row r="7" spans="1:31" ht="29" x14ac:dyDescent="0.35">
      <c r="A7" s="1"/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18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R7" s="5" t="s">
        <v>3</v>
      </c>
      <c r="S7" s="5" t="s">
        <v>4</v>
      </c>
      <c r="T7" s="5" t="s">
        <v>5</v>
      </c>
      <c r="U7" s="5" t="s">
        <v>6</v>
      </c>
      <c r="V7" s="5" t="s">
        <v>7</v>
      </c>
      <c r="W7" s="5" t="s">
        <v>8</v>
      </c>
      <c r="X7" s="5" t="s">
        <v>9</v>
      </c>
      <c r="Y7" s="5" t="s">
        <v>10</v>
      </c>
      <c r="Z7" s="5" t="s">
        <v>11</v>
      </c>
      <c r="AA7" s="5" t="s">
        <v>12</v>
      </c>
      <c r="AB7" s="5" t="s">
        <v>13</v>
      </c>
      <c r="AC7" s="5" t="s">
        <v>14</v>
      </c>
      <c r="AD7" s="5" t="s">
        <v>15</v>
      </c>
      <c r="AE7" s="5" t="s">
        <v>16</v>
      </c>
    </row>
    <row r="8" spans="1:31" x14ac:dyDescent="0.35">
      <c r="A8" s="1" t="s">
        <v>17</v>
      </c>
      <c r="B8" t="s">
        <v>18</v>
      </c>
      <c r="C8" s="5" t="s">
        <v>19</v>
      </c>
      <c r="D8" s="5" t="s">
        <v>19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  <c r="L8" s="18" t="s">
        <v>19</v>
      </c>
      <c r="M8" s="5" t="s">
        <v>19</v>
      </c>
      <c r="N8" s="5" t="s">
        <v>19</v>
      </c>
      <c r="O8" s="5" t="s">
        <v>19</v>
      </c>
      <c r="P8" s="18" t="s">
        <v>19</v>
      </c>
      <c r="R8" s="5" t="s">
        <v>20</v>
      </c>
      <c r="S8" s="5" t="s">
        <v>20</v>
      </c>
      <c r="T8" s="5" t="s">
        <v>20</v>
      </c>
      <c r="U8" s="5" t="s">
        <v>20</v>
      </c>
      <c r="V8" s="5" t="s">
        <v>20</v>
      </c>
      <c r="W8" s="5" t="s">
        <v>20</v>
      </c>
      <c r="X8" s="5" t="s">
        <v>20</v>
      </c>
      <c r="Y8" s="5" t="s">
        <v>20</v>
      </c>
      <c r="Z8" s="5" t="s">
        <v>20</v>
      </c>
      <c r="AA8" s="5" t="s">
        <v>20</v>
      </c>
      <c r="AB8" s="5" t="s">
        <v>20</v>
      </c>
      <c r="AC8" s="5" t="s">
        <v>20</v>
      </c>
      <c r="AD8" s="5" t="s">
        <v>20</v>
      </c>
      <c r="AE8" s="5" t="s">
        <v>20</v>
      </c>
    </row>
    <row r="9" spans="1:31" x14ac:dyDescent="0.35">
      <c r="A9" s="1">
        <v>2020</v>
      </c>
      <c r="B9" t="s">
        <v>21</v>
      </c>
      <c r="C9" s="15">
        <v>7.33</v>
      </c>
      <c r="D9" s="15">
        <v>0</v>
      </c>
      <c r="E9" s="15">
        <v>0</v>
      </c>
      <c r="F9" s="15">
        <v>7.47</v>
      </c>
      <c r="G9" s="15">
        <v>0.23</v>
      </c>
      <c r="H9" s="15">
        <v>0.22000000000000003</v>
      </c>
      <c r="I9" s="15">
        <v>0.21000000000000002</v>
      </c>
      <c r="J9" s="15">
        <v>0.01</v>
      </c>
      <c r="K9" s="15">
        <v>0.21000000000000002</v>
      </c>
      <c r="L9" s="19">
        <v>1383.7900000000002</v>
      </c>
      <c r="M9" s="15">
        <v>1.1100000000000001</v>
      </c>
      <c r="N9" s="15">
        <v>0.01</v>
      </c>
      <c r="O9" s="15">
        <f t="shared" ref="O9:O20" si="0">0.0011*166.666666666667</f>
        <v>0.18333333333333371</v>
      </c>
      <c r="P9" s="24">
        <f t="shared" ref="P9:P20" si="1">+L9+M9*25+N9*298</f>
        <v>1414.5200000000002</v>
      </c>
      <c r="R9" s="12">
        <f t="shared" ref="R9:R20" si="2">+C9/2000</f>
        <v>3.6649999999999999E-3</v>
      </c>
      <c r="S9" s="12">
        <f t="shared" ref="S9:S20" si="3">+D9/2000</f>
        <v>0</v>
      </c>
      <c r="T9" s="12">
        <f t="shared" ref="T9:T20" si="4">+E9/2000</f>
        <v>0</v>
      </c>
      <c r="U9" s="12">
        <f t="shared" ref="U9:U20" si="5">+F9/2000</f>
        <v>3.735E-3</v>
      </c>
      <c r="V9" s="12">
        <f t="shared" ref="V9:V20" si="6">+G9/2000</f>
        <v>1.15E-4</v>
      </c>
      <c r="W9" s="12">
        <f t="shared" ref="W9:W20" si="7">+H9/2000</f>
        <v>1.1000000000000002E-4</v>
      </c>
      <c r="X9" s="12">
        <f t="shared" ref="X9:X20" si="8">+I9/2000</f>
        <v>1.05E-4</v>
      </c>
      <c r="Y9" s="12">
        <f t="shared" ref="Y9:Y20" si="9">+J9/2000</f>
        <v>5.0000000000000004E-6</v>
      </c>
      <c r="Z9" s="12">
        <f t="shared" ref="Z9:Z20" si="10">+K9/2000</f>
        <v>1.05E-4</v>
      </c>
      <c r="AA9" s="12">
        <f t="shared" ref="AA9:AA20" si="11">+L9/2000</f>
        <v>0.69189500000000015</v>
      </c>
      <c r="AB9" s="12">
        <f t="shared" ref="AB9:AB20" si="12">+M9/2000</f>
        <v>5.5500000000000005E-4</v>
      </c>
      <c r="AC9" s="12">
        <f t="shared" ref="AC9:AC20" si="13">+N9/2000</f>
        <v>5.0000000000000004E-6</v>
      </c>
      <c r="AD9" s="12">
        <f t="shared" ref="AD9:AD20" si="14">+O9/2000</f>
        <v>9.1666666666666857E-5</v>
      </c>
      <c r="AE9" s="12">
        <f t="shared" ref="AE9:AE20" si="15">+P9/2000</f>
        <v>0.70726000000000011</v>
      </c>
    </row>
    <row r="10" spans="1:31" x14ac:dyDescent="0.35">
      <c r="A10" s="1">
        <v>2020</v>
      </c>
      <c r="B10" t="s">
        <v>22</v>
      </c>
      <c r="C10" s="15">
        <v>37.79</v>
      </c>
      <c r="D10" s="15">
        <v>0</v>
      </c>
      <c r="E10" s="15">
        <v>0</v>
      </c>
      <c r="F10" s="15">
        <v>12.629999999999999</v>
      </c>
      <c r="G10" s="15">
        <v>0.26</v>
      </c>
      <c r="H10" s="15">
        <v>0.24000000000000002</v>
      </c>
      <c r="I10" s="15">
        <v>0.24000000000000002</v>
      </c>
      <c r="J10" s="15">
        <v>0</v>
      </c>
      <c r="K10" s="15">
        <v>0.77</v>
      </c>
      <c r="L10" s="19">
        <v>1844.13</v>
      </c>
      <c r="M10" s="15">
        <v>7.1999999999999993</v>
      </c>
      <c r="N10" s="15">
        <v>0</v>
      </c>
      <c r="O10" s="15">
        <f t="shared" si="0"/>
        <v>0.18333333333333371</v>
      </c>
      <c r="P10" s="24">
        <f t="shared" si="1"/>
        <v>2024.13</v>
      </c>
      <c r="R10" s="12">
        <f t="shared" si="2"/>
        <v>1.8894999999999999E-2</v>
      </c>
      <c r="S10" s="12">
        <f t="shared" si="3"/>
        <v>0</v>
      </c>
      <c r="T10" s="12">
        <f t="shared" si="4"/>
        <v>0</v>
      </c>
      <c r="U10" s="12">
        <f t="shared" si="5"/>
        <v>6.3149999999999994E-3</v>
      </c>
      <c r="V10" s="12">
        <f t="shared" si="6"/>
        <v>1.3000000000000002E-4</v>
      </c>
      <c r="W10" s="12">
        <f t="shared" si="7"/>
        <v>1.2E-4</v>
      </c>
      <c r="X10" s="12">
        <f t="shared" si="8"/>
        <v>1.2E-4</v>
      </c>
      <c r="Y10" s="12">
        <f t="shared" si="9"/>
        <v>0</v>
      </c>
      <c r="Z10" s="12">
        <f t="shared" si="10"/>
        <v>3.8500000000000003E-4</v>
      </c>
      <c r="AA10" s="12">
        <f t="shared" si="11"/>
        <v>0.92206500000000002</v>
      </c>
      <c r="AB10" s="12">
        <f t="shared" si="12"/>
        <v>3.5999999999999995E-3</v>
      </c>
      <c r="AC10" s="12">
        <f t="shared" si="13"/>
        <v>0</v>
      </c>
      <c r="AD10" s="12">
        <f t="shared" si="14"/>
        <v>9.1666666666666857E-5</v>
      </c>
      <c r="AE10" s="12">
        <f t="shared" si="15"/>
        <v>1.012065</v>
      </c>
    </row>
    <row r="11" spans="1:31" x14ac:dyDescent="0.35">
      <c r="A11" s="1">
        <v>2020</v>
      </c>
      <c r="B11" t="s">
        <v>23</v>
      </c>
      <c r="C11" s="15">
        <v>40.380000000000003</v>
      </c>
      <c r="D11" s="15">
        <v>0</v>
      </c>
      <c r="E11" s="15">
        <v>0</v>
      </c>
      <c r="F11" s="15">
        <v>13.51</v>
      </c>
      <c r="G11" s="15">
        <v>0.27999999999999997</v>
      </c>
      <c r="H11" s="15">
        <v>0.27999999999999997</v>
      </c>
      <c r="I11" s="15">
        <v>0.26</v>
      </c>
      <c r="J11" s="15">
        <v>0</v>
      </c>
      <c r="K11" s="15">
        <v>0.81</v>
      </c>
      <c r="L11" s="19">
        <v>1971.32</v>
      </c>
      <c r="M11" s="15">
        <v>7.6999999999999993</v>
      </c>
      <c r="N11" s="15">
        <v>0</v>
      </c>
      <c r="O11" s="15">
        <f t="shared" si="0"/>
        <v>0.18333333333333371</v>
      </c>
      <c r="P11" s="24">
        <f t="shared" si="1"/>
        <v>2163.8199999999997</v>
      </c>
      <c r="R11" s="12">
        <f t="shared" si="2"/>
        <v>2.019E-2</v>
      </c>
      <c r="S11" s="12">
        <f t="shared" si="3"/>
        <v>0</v>
      </c>
      <c r="T11" s="12">
        <f t="shared" si="4"/>
        <v>0</v>
      </c>
      <c r="U11" s="12">
        <f t="shared" si="5"/>
        <v>6.7549999999999997E-3</v>
      </c>
      <c r="V11" s="12">
        <f t="shared" si="6"/>
        <v>1.3999999999999999E-4</v>
      </c>
      <c r="W11" s="12">
        <f t="shared" si="7"/>
        <v>1.3999999999999999E-4</v>
      </c>
      <c r="X11" s="12">
        <f t="shared" si="8"/>
        <v>1.3000000000000002E-4</v>
      </c>
      <c r="Y11" s="12">
        <f t="shared" si="9"/>
        <v>0</v>
      </c>
      <c r="Z11" s="12">
        <f t="shared" si="10"/>
        <v>4.0500000000000003E-4</v>
      </c>
      <c r="AA11" s="12">
        <f t="shared" si="11"/>
        <v>0.98565999999999998</v>
      </c>
      <c r="AB11" s="12">
        <f t="shared" si="12"/>
        <v>3.8499999999999997E-3</v>
      </c>
      <c r="AC11" s="12">
        <f t="shared" si="13"/>
        <v>0</v>
      </c>
      <c r="AD11" s="12">
        <f t="shared" si="14"/>
        <v>9.1666666666666857E-5</v>
      </c>
      <c r="AE11" s="12">
        <f t="shared" si="15"/>
        <v>1.0819099999999999</v>
      </c>
    </row>
    <row r="12" spans="1:31" x14ac:dyDescent="0.35">
      <c r="A12" s="1">
        <v>2020</v>
      </c>
      <c r="B12" t="s">
        <v>24</v>
      </c>
      <c r="C12" s="15">
        <v>20.13</v>
      </c>
      <c r="D12" s="15">
        <v>0</v>
      </c>
      <c r="E12" s="15">
        <v>0</v>
      </c>
      <c r="F12" s="15">
        <v>6.7</v>
      </c>
      <c r="G12" s="15">
        <v>0.12999999999999998</v>
      </c>
      <c r="H12" s="15">
        <v>0.12000000000000001</v>
      </c>
      <c r="I12" s="15">
        <v>0.12000000000000001</v>
      </c>
      <c r="J12" s="15">
        <v>0</v>
      </c>
      <c r="K12" s="15">
        <v>0.39</v>
      </c>
      <c r="L12" s="19">
        <v>897.05000000000007</v>
      </c>
      <c r="M12" s="15">
        <v>3.7</v>
      </c>
      <c r="N12" s="15">
        <v>0</v>
      </c>
      <c r="O12" s="15">
        <f t="shared" si="0"/>
        <v>0.18333333333333371</v>
      </c>
      <c r="P12" s="24">
        <f t="shared" si="1"/>
        <v>989.55000000000007</v>
      </c>
      <c r="R12" s="12">
        <f t="shared" si="2"/>
        <v>1.0064999999999999E-2</v>
      </c>
      <c r="S12" s="12">
        <f t="shared" si="3"/>
        <v>0</v>
      </c>
      <c r="T12" s="12">
        <f t="shared" si="4"/>
        <v>0</v>
      </c>
      <c r="U12" s="12">
        <f t="shared" si="5"/>
        <v>3.3500000000000001E-3</v>
      </c>
      <c r="V12" s="12">
        <f t="shared" si="6"/>
        <v>6.4999999999999994E-5</v>
      </c>
      <c r="W12" s="12">
        <f t="shared" si="7"/>
        <v>6.0000000000000002E-5</v>
      </c>
      <c r="X12" s="12">
        <f t="shared" si="8"/>
        <v>6.0000000000000002E-5</v>
      </c>
      <c r="Y12" s="12">
        <f t="shared" si="9"/>
        <v>0</v>
      </c>
      <c r="Z12" s="12">
        <f t="shared" si="10"/>
        <v>1.95E-4</v>
      </c>
      <c r="AA12" s="12">
        <f t="shared" si="11"/>
        <v>0.44852500000000001</v>
      </c>
      <c r="AB12" s="12">
        <f t="shared" si="12"/>
        <v>1.8500000000000001E-3</v>
      </c>
      <c r="AC12" s="12">
        <f t="shared" si="13"/>
        <v>0</v>
      </c>
      <c r="AD12" s="12">
        <f t="shared" si="14"/>
        <v>9.1666666666666857E-5</v>
      </c>
      <c r="AE12" s="12">
        <f t="shared" si="15"/>
        <v>0.49477500000000002</v>
      </c>
    </row>
    <row r="13" spans="1:31" x14ac:dyDescent="0.35">
      <c r="A13" s="1">
        <v>2020</v>
      </c>
      <c r="B13" t="s">
        <v>25</v>
      </c>
      <c r="C13" s="15">
        <v>7.74</v>
      </c>
      <c r="D13" s="15">
        <v>0</v>
      </c>
      <c r="E13" s="15">
        <v>0</v>
      </c>
      <c r="F13" s="15">
        <v>2.5499999999999998</v>
      </c>
      <c r="G13" s="15">
        <v>0.02</v>
      </c>
      <c r="H13" s="15">
        <v>0.02</v>
      </c>
      <c r="I13" s="15">
        <v>0.02</v>
      </c>
      <c r="J13" s="15">
        <v>0</v>
      </c>
      <c r="K13" s="15">
        <v>0.15000000000000002</v>
      </c>
      <c r="L13" s="19">
        <v>230.69</v>
      </c>
      <c r="M13" s="15">
        <v>1.24</v>
      </c>
      <c r="N13" s="15">
        <v>0</v>
      </c>
      <c r="O13" s="15">
        <f t="shared" si="0"/>
        <v>0.18333333333333371</v>
      </c>
      <c r="P13" s="24">
        <f t="shared" si="1"/>
        <v>261.69</v>
      </c>
      <c r="R13" s="12">
        <f t="shared" si="2"/>
        <v>3.8700000000000002E-3</v>
      </c>
      <c r="S13" s="12">
        <f t="shared" si="3"/>
        <v>0</v>
      </c>
      <c r="T13" s="12">
        <f t="shared" si="4"/>
        <v>0</v>
      </c>
      <c r="U13" s="12">
        <f t="shared" si="5"/>
        <v>1.2749999999999999E-3</v>
      </c>
      <c r="V13" s="12">
        <f t="shared" si="6"/>
        <v>1.0000000000000001E-5</v>
      </c>
      <c r="W13" s="12">
        <f t="shared" si="7"/>
        <v>1.0000000000000001E-5</v>
      </c>
      <c r="X13" s="12">
        <f t="shared" si="8"/>
        <v>1.0000000000000001E-5</v>
      </c>
      <c r="Y13" s="12">
        <f t="shared" si="9"/>
        <v>0</v>
      </c>
      <c r="Z13" s="12">
        <f t="shared" si="10"/>
        <v>7.5000000000000007E-5</v>
      </c>
      <c r="AA13" s="12">
        <f t="shared" si="11"/>
        <v>0.115345</v>
      </c>
      <c r="AB13" s="12">
        <f t="shared" si="12"/>
        <v>6.2E-4</v>
      </c>
      <c r="AC13" s="12">
        <f t="shared" si="13"/>
        <v>0</v>
      </c>
      <c r="AD13" s="12">
        <f t="shared" si="14"/>
        <v>9.1666666666666857E-5</v>
      </c>
      <c r="AE13" s="12">
        <f t="shared" si="15"/>
        <v>0.13084499999999999</v>
      </c>
    </row>
    <row r="14" spans="1:31" x14ac:dyDescent="0.35">
      <c r="A14" s="1">
        <v>2020</v>
      </c>
      <c r="B14" t="s">
        <v>26</v>
      </c>
      <c r="C14" s="15">
        <v>9.8500000000000014</v>
      </c>
      <c r="D14" s="15">
        <v>0</v>
      </c>
      <c r="E14" s="15">
        <v>0</v>
      </c>
      <c r="F14" s="15">
        <v>3.81</v>
      </c>
      <c r="G14" s="15">
        <v>0.12</v>
      </c>
      <c r="H14" s="15">
        <v>0.12</v>
      </c>
      <c r="I14" s="15">
        <v>0.12</v>
      </c>
      <c r="J14" s="15">
        <v>0</v>
      </c>
      <c r="K14" s="15">
        <v>0.31000000000000005</v>
      </c>
      <c r="L14" s="19">
        <v>1052.3699999999999</v>
      </c>
      <c r="M14" s="15">
        <v>2.5300000000000002</v>
      </c>
      <c r="N14" s="15">
        <v>0</v>
      </c>
      <c r="O14" s="15">
        <f t="shared" si="0"/>
        <v>0.18333333333333371</v>
      </c>
      <c r="P14" s="24">
        <f t="shared" si="1"/>
        <v>1115.6199999999999</v>
      </c>
      <c r="R14" s="12">
        <f t="shared" si="2"/>
        <v>4.9250000000000006E-3</v>
      </c>
      <c r="S14" s="12">
        <f t="shared" si="3"/>
        <v>0</v>
      </c>
      <c r="T14" s="12">
        <f t="shared" si="4"/>
        <v>0</v>
      </c>
      <c r="U14" s="12">
        <f t="shared" si="5"/>
        <v>1.905E-3</v>
      </c>
      <c r="V14" s="12">
        <f t="shared" si="6"/>
        <v>5.9999999999999995E-5</v>
      </c>
      <c r="W14" s="12">
        <f t="shared" si="7"/>
        <v>5.9999999999999995E-5</v>
      </c>
      <c r="X14" s="12">
        <f t="shared" si="8"/>
        <v>5.9999999999999995E-5</v>
      </c>
      <c r="Y14" s="12">
        <f t="shared" si="9"/>
        <v>0</v>
      </c>
      <c r="Z14" s="12">
        <f t="shared" si="10"/>
        <v>1.5500000000000003E-4</v>
      </c>
      <c r="AA14" s="12">
        <f t="shared" si="11"/>
        <v>0.5261849999999999</v>
      </c>
      <c r="AB14" s="12">
        <f t="shared" si="12"/>
        <v>1.2650000000000001E-3</v>
      </c>
      <c r="AC14" s="12">
        <f t="shared" si="13"/>
        <v>0</v>
      </c>
      <c r="AD14" s="12">
        <f t="shared" si="14"/>
        <v>9.1666666666666857E-5</v>
      </c>
      <c r="AE14" s="12">
        <f t="shared" si="15"/>
        <v>0.55780999999999992</v>
      </c>
    </row>
    <row r="15" spans="1:31" x14ac:dyDescent="0.35">
      <c r="A15" s="1">
        <v>2020</v>
      </c>
      <c r="B15" t="s">
        <v>27</v>
      </c>
      <c r="C15" s="15">
        <v>17.529999999999998</v>
      </c>
      <c r="D15" s="15">
        <v>0</v>
      </c>
      <c r="E15" s="15">
        <v>0</v>
      </c>
      <c r="F15" s="15">
        <v>8.7099999999999991</v>
      </c>
      <c r="G15" s="15">
        <v>0.15</v>
      </c>
      <c r="H15" s="15">
        <v>0.14000000000000001</v>
      </c>
      <c r="I15" s="15">
        <v>0.14000000000000001</v>
      </c>
      <c r="J15" s="15">
        <v>0.01</v>
      </c>
      <c r="K15" s="15">
        <v>0.3600000000000001</v>
      </c>
      <c r="L15" s="19">
        <v>1247.6099999999999</v>
      </c>
      <c r="M15" s="15">
        <v>2.91</v>
      </c>
      <c r="N15" s="15">
        <v>0.01</v>
      </c>
      <c r="O15" s="15">
        <f t="shared" si="0"/>
        <v>0.18333333333333371</v>
      </c>
      <c r="P15" s="24">
        <f t="shared" si="1"/>
        <v>1323.34</v>
      </c>
      <c r="R15" s="12">
        <f t="shared" si="2"/>
        <v>8.7649999999999985E-3</v>
      </c>
      <c r="S15" s="12">
        <f t="shared" si="3"/>
        <v>0</v>
      </c>
      <c r="T15" s="12">
        <f t="shared" si="4"/>
        <v>0</v>
      </c>
      <c r="U15" s="12">
        <f t="shared" si="5"/>
        <v>4.3549999999999995E-3</v>
      </c>
      <c r="V15" s="12">
        <f t="shared" si="6"/>
        <v>7.4999999999999993E-5</v>
      </c>
      <c r="W15" s="12">
        <f t="shared" si="7"/>
        <v>7.0000000000000007E-5</v>
      </c>
      <c r="X15" s="12">
        <f t="shared" si="8"/>
        <v>7.0000000000000007E-5</v>
      </c>
      <c r="Y15" s="12">
        <f t="shared" si="9"/>
        <v>5.0000000000000004E-6</v>
      </c>
      <c r="Z15" s="12">
        <f t="shared" si="10"/>
        <v>1.8000000000000004E-4</v>
      </c>
      <c r="AA15" s="12">
        <f t="shared" si="11"/>
        <v>0.62380499999999994</v>
      </c>
      <c r="AB15" s="12">
        <f t="shared" si="12"/>
        <v>1.4550000000000001E-3</v>
      </c>
      <c r="AC15" s="12">
        <f t="shared" si="13"/>
        <v>5.0000000000000004E-6</v>
      </c>
      <c r="AD15" s="12">
        <f t="shared" si="14"/>
        <v>9.1666666666666857E-5</v>
      </c>
      <c r="AE15" s="12">
        <f t="shared" si="15"/>
        <v>0.66166999999999998</v>
      </c>
    </row>
    <row r="16" spans="1:31" x14ac:dyDescent="0.35">
      <c r="A16" s="1">
        <v>2020</v>
      </c>
      <c r="B16" t="s">
        <v>28</v>
      </c>
      <c r="C16" s="15">
        <v>22.44</v>
      </c>
      <c r="D16" s="15">
        <v>0</v>
      </c>
      <c r="E16" s="15">
        <v>0</v>
      </c>
      <c r="F16" s="15">
        <v>11.51</v>
      </c>
      <c r="G16" s="15">
        <v>0.29000000000000004</v>
      </c>
      <c r="H16" s="15">
        <v>0.28000000000000003</v>
      </c>
      <c r="I16" s="15">
        <v>0.26</v>
      </c>
      <c r="J16" s="15">
        <v>0.01</v>
      </c>
      <c r="K16" s="15">
        <v>0.53</v>
      </c>
      <c r="L16" s="19">
        <v>1579.98</v>
      </c>
      <c r="M16" s="15">
        <v>3.62</v>
      </c>
      <c r="N16" s="15">
        <v>0.01</v>
      </c>
      <c r="O16" s="15">
        <f t="shared" si="0"/>
        <v>0.18333333333333371</v>
      </c>
      <c r="P16" s="24">
        <f t="shared" si="1"/>
        <v>1673.46</v>
      </c>
      <c r="R16" s="12">
        <f t="shared" si="2"/>
        <v>1.1220000000000001E-2</v>
      </c>
      <c r="S16" s="12">
        <f t="shared" si="3"/>
        <v>0</v>
      </c>
      <c r="T16" s="12">
        <f t="shared" si="4"/>
        <v>0</v>
      </c>
      <c r="U16" s="12">
        <f t="shared" si="5"/>
        <v>5.7549999999999997E-3</v>
      </c>
      <c r="V16" s="12">
        <f t="shared" si="6"/>
        <v>1.4500000000000003E-4</v>
      </c>
      <c r="W16" s="12">
        <f t="shared" si="7"/>
        <v>1.4000000000000001E-4</v>
      </c>
      <c r="X16" s="12">
        <f t="shared" si="8"/>
        <v>1.3000000000000002E-4</v>
      </c>
      <c r="Y16" s="12">
        <f t="shared" si="9"/>
        <v>5.0000000000000004E-6</v>
      </c>
      <c r="Z16" s="12">
        <f t="shared" si="10"/>
        <v>2.6499999999999999E-4</v>
      </c>
      <c r="AA16" s="12">
        <f t="shared" si="11"/>
        <v>0.78998999999999997</v>
      </c>
      <c r="AB16" s="12">
        <f t="shared" si="12"/>
        <v>1.81E-3</v>
      </c>
      <c r="AC16" s="12">
        <f t="shared" si="13"/>
        <v>5.0000000000000004E-6</v>
      </c>
      <c r="AD16" s="12">
        <f t="shared" si="14"/>
        <v>9.1666666666666857E-5</v>
      </c>
      <c r="AE16" s="12">
        <f t="shared" si="15"/>
        <v>0.83672999999999997</v>
      </c>
    </row>
    <row r="17" spans="1:31" x14ac:dyDescent="0.35">
      <c r="A17" s="1">
        <v>2020</v>
      </c>
      <c r="B17" t="s">
        <v>29</v>
      </c>
      <c r="C17" s="15">
        <v>514.29</v>
      </c>
      <c r="D17" s="15">
        <v>0</v>
      </c>
      <c r="E17" s="15">
        <v>0</v>
      </c>
      <c r="F17" s="15">
        <v>402.64</v>
      </c>
      <c r="G17" s="15">
        <v>19.939999999999998</v>
      </c>
      <c r="H17" s="15">
        <v>19.150000000000002</v>
      </c>
      <c r="I17" s="15">
        <v>17.97</v>
      </c>
      <c r="J17" s="15">
        <v>3.7199999999999998</v>
      </c>
      <c r="K17" s="15">
        <v>201.68999999999997</v>
      </c>
      <c r="L17" s="19">
        <v>365034.77</v>
      </c>
      <c r="M17" s="15">
        <v>19.329999999999998</v>
      </c>
      <c r="N17" s="15">
        <v>2.95</v>
      </c>
      <c r="O17" s="15">
        <f t="shared" si="0"/>
        <v>0.18333333333333371</v>
      </c>
      <c r="P17" s="24">
        <f t="shared" si="1"/>
        <v>366397.12</v>
      </c>
      <c r="R17" s="12">
        <f t="shared" si="2"/>
        <v>0.25714499999999996</v>
      </c>
      <c r="S17" s="12">
        <f t="shared" si="3"/>
        <v>0</v>
      </c>
      <c r="T17" s="12">
        <f t="shared" si="4"/>
        <v>0</v>
      </c>
      <c r="U17" s="12">
        <f t="shared" si="5"/>
        <v>0.20132</v>
      </c>
      <c r="V17" s="12">
        <f t="shared" si="6"/>
        <v>9.9699999999999997E-3</v>
      </c>
      <c r="W17" s="12">
        <f t="shared" si="7"/>
        <v>9.5750000000000019E-3</v>
      </c>
      <c r="X17" s="12">
        <f t="shared" si="8"/>
        <v>8.9849999999999999E-3</v>
      </c>
      <c r="Y17" s="12">
        <f t="shared" si="9"/>
        <v>1.8599999999999999E-3</v>
      </c>
      <c r="Z17" s="12">
        <f t="shared" si="10"/>
        <v>0.10084499999999999</v>
      </c>
      <c r="AA17" s="12">
        <f t="shared" si="11"/>
        <v>182.51738500000002</v>
      </c>
      <c r="AB17" s="12">
        <f t="shared" si="12"/>
        <v>9.665E-3</v>
      </c>
      <c r="AC17" s="12">
        <f t="shared" si="13"/>
        <v>1.4750000000000002E-3</v>
      </c>
      <c r="AD17" s="12">
        <f t="shared" si="14"/>
        <v>9.1666666666666857E-5</v>
      </c>
      <c r="AE17" s="12">
        <f t="shared" si="15"/>
        <v>183.19855999999999</v>
      </c>
    </row>
    <row r="18" spans="1:31" x14ac:dyDescent="0.35">
      <c r="A18" s="1">
        <v>2020</v>
      </c>
      <c r="B18" t="s">
        <v>30</v>
      </c>
      <c r="C18" s="15">
        <v>427.22</v>
      </c>
      <c r="D18" s="15">
        <v>0</v>
      </c>
      <c r="E18" s="15">
        <v>0</v>
      </c>
      <c r="F18" s="15">
        <v>338.83000000000004</v>
      </c>
      <c r="G18" s="15">
        <v>16.899999999999999</v>
      </c>
      <c r="H18" s="15">
        <v>16.23</v>
      </c>
      <c r="I18" s="15">
        <v>15.21</v>
      </c>
      <c r="J18" s="15">
        <v>3.14</v>
      </c>
      <c r="K18" s="15">
        <v>170.16</v>
      </c>
      <c r="L18" s="19">
        <v>308658.34000000003</v>
      </c>
      <c r="M18" s="15">
        <v>14.4</v>
      </c>
      <c r="N18" s="15">
        <v>2.5</v>
      </c>
      <c r="O18" s="15">
        <f t="shared" si="0"/>
        <v>0.18333333333333371</v>
      </c>
      <c r="P18" s="24">
        <f t="shared" si="1"/>
        <v>309763.34000000003</v>
      </c>
      <c r="R18" s="12">
        <f t="shared" si="2"/>
        <v>0.21361000000000002</v>
      </c>
      <c r="S18" s="12">
        <f t="shared" si="3"/>
        <v>0</v>
      </c>
      <c r="T18" s="12">
        <f t="shared" si="4"/>
        <v>0</v>
      </c>
      <c r="U18" s="12">
        <f t="shared" si="5"/>
        <v>0.16941500000000001</v>
      </c>
      <c r="V18" s="12">
        <f t="shared" si="6"/>
        <v>8.4499999999999992E-3</v>
      </c>
      <c r="W18" s="12">
        <f t="shared" si="7"/>
        <v>8.1150000000000007E-3</v>
      </c>
      <c r="X18" s="12">
        <f t="shared" si="8"/>
        <v>7.6050000000000006E-3</v>
      </c>
      <c r="Y18" s="12">
        <f t="shared" si="9"/>
        <v>1.57E-3</v>
      </c>
      <c r="Z18" s="12">
        <f t="shared" si="10"/>
        <v>8.5080000000000003E-2</v>
      </c>
      <c r="AA18" s="12">
        <f t="shared" si="11"/>
        <v>154.32917</v>
      </c>
      <c r="AB18" s="12">
        <f t="shared" si="12"/>
        <v>7.1999999999999998E-3</v>
      </c>
      <c r="AC18" s="12">
        <f t="shared" si="13"/>
        <v>1.25E-3</v>
      </c>
      <c r="AD18" s="12">
        <f t="shared" si="14"/>
        <v>9.1666666666666857E-5</v>
      </c>
      <c r="AE18" s="12">
        <f t="shared" si="15"/>
        <v>154.88167000000001</v>
      </c>
    </row>
    <row r="19" spans="1:31" x14ac:dyDescent="0.35">
      <c r="A19" s="1">
        <v>2020</v>
      </c>
      <c r="B19" t="s">
        <v>31</v>
      </c>
      <c r="C19" s="15">
        <v>286.13</v>
      </c>
      <c r="D19" s="15">
        <v>0</v>
      </c>
      <c r="E19" s="15">
        <v>0</v>
      </c>
      <c r="F19" s="15">
        <v>227.9</v>
      </c>
      <c r="G19" s="15">
        <v>10.88</v>
      </c>
      <c r="H19" s="15">
        <v>10.459999999999999</v>
      </c>
      <c r="I19" s="15">
        <v>9.82</v>
      </c>
      <c r="J19" s="15">
        <v>1.9699999999999998</v>
      </c>
      <c r="K19" s="15">
        <v>105.34000000000002</v>
      </c>
      <c r="L19" s="19">
        <v>194163.69999999998</v>
      </c>
      <c r="M19" s="15">
        <v>13.949999999999998</v>
      </c>
      <c r="N19" s="15">
        <v>1.5499999999999998</v>
      </c>
      <c r="O19" s="15">
        <f t="shared" si="0"/>
        <v>0.18333333333333371</v>
      </c>
      <c r="P19" s="24">
        <f t="shared" si="1"/>
        <v>194974.34999999998</v>
      </c>
      <c r="R19" s="12">
        <f t="shared" si="2"/>
        <v>0.143065</v>
      </c>
      <c r="S19" s="12">
        <f t="shared" si="3"/>
        <v>0</v>
      </c>
      <c r="T19" s="12">
        <f t="shared" si="4"/>
        <v>0</v>
      </c>
      <c r="U19" s="12">
        <f t="shared" si="5"/>
        <v>0.11395000000000001</v>
      </c>
      <c r="V19" s="12">
        <f t="shared" si="6"/>
        <v>5.4400000000000004E-3</v>
      </c>
      <c r="W19" s="12">
        <f t="shared" si="7"/>
        <v>5.2299999999999994E-3</v>
      </c>
      <c r="X19" s="12">
        <f t="shared" si="8"/>
        <v>4.9100000000000003E-3</v>
      </c>
      <c r="Y19" s="12">
        <f t="shared" si="9"/>
        <v>9.8499999999999998E-4</v>
      </c>
      <c r="Z19" s="12">
        <f t="shared" si="10"/>
        <v>5.2670000000000008E-2</v>
      </c>
      <c r="AA19" s="12">
        <f t="shared" si="11"/>
        <v>97.081849999999989</v>
      </c>
      <c r="AB19" s="12">
        <f t="shared" si="12"/>
        <v>6.9749999999999986E-3</v>
      </c>
      <c r="AC19" s="12">
        <f t="shared" si="13"/>
        <v>7.7499999999999986E-4</v>
      </c>
      <c r="AD19" s="12">
        <f t="shared" si="14"/>
        <v>9.1666666666666857E-5</v>
      </c>
      <c r="AE19" s="12">
        <f t="shared" si="15"/>
        <v>97.487174999999993</v>
      </c>
    </row>
    <row r="20" spans="1:31" x14ac:dyDescent="0.35">
      <c r="A20" s="1">
        <v>2020</v>
      </c>
      <c r="B20" t="s">
        <v>32</v>
      </c>
      <c r="C20" s="15">
        <v>292.28000000000003</v>
      </c>
      <c r="D20" s="15">
        <v>0</v>
      </c>
      <c r="E20" s="15">
        <v>0</v>
      </c>
      <c r="F20" s="15">
        <v>235.46</v>
      </c>
      <c r="G20" s="15">
        <v>11.36</v>
      </c>
      <c r="H20" s="15">
        <v>10.899999999999999</v>
      </c>
      <c r="I20" s="15">
        <v>10.23</v>
      </c>
      <c r="J20" s="15">
        <v>2.0499999999999998</v>
      </c>
      <c r="K20" s="15">
        <v>110.21</v>
      </c>
      <c r="L20" s="19">
        <v>202788.59</v>
      </c>
      <c r="M20" s="15">
        <v>13.479999999999999</v>
      </c>
      <c r="N20" s="15">
        <v>1.6300000000000001</v>
      </c>
      <c r="O20" s="15">
        <f t="shared" si="0"/>
        <v>0.18333333333333371</v>
      </c>
      <c r="P20" s="24">
        <f t="shared" si="1"/>
        <v>203611.33</v>
      </c>
      <c r="R20" s="12">
        <f t="shared" si="2"/>
        <v>0.14614000000000002</v>
      </c>
      <c r="S20" s="12">
        <f t="shared" si="3"/>
        <v>0</v>
      </c>
      <c r="T20" s="12">
        <f t="shared" si="4"/>
        <v>0</v>
      </c>
      <c r="U20" s="12">
        <f t="shared" si="5"/>
        <v>0.11773</v>
      </c>
      <c r="V20" s="12">
        <f t="shared" si="6"/>
        <v>5.6799999999999993E-3</v>
      </c>
      <c r="W20" s="12">
        <f t="shared" si="7"/>
        <v>5.4499999999999991E-3</v>
      </c>
      <c r="X20" s="12">
        <f t="shared" si="8"/>
        <v>5.1150000000000006E-3</v>
      </c>
      <c r="Y20" s="12">
        <f t="shared" si="9"/>
        <v>1.0249999999999999E-3</v>
      </c>
      <c r="Z20" s="12">
        <f t="shared" si="10"/>
        <v>5.5104999999999994E-2</v>
      </c>
      <c r="AA20" s="12">
        <f t="shared" si="11"/>
        <v>101.394295</v>
      </c>
      <c r="AB20" s="12">
        <f t="shared" si="12"/>
        <v>6.7399999999999995E-3</v>
      </c>
      <c r="AC20" s="12">
        <f t="shared" si="13"/>
        <v>8.1500000000000008E-4</v>
      </c>
      <c r="AD20" s="12">
        <f t="shared" si="14"/>
        <v>9.1666666666666857E-5</v>
      </c>
      <c r="AE20" s="12">
        <f t="shared" si="15"/>
        <v>101.80566499999999</v>
      </c>
    </row>
    <row r="21" spans="1:31" x14ac:dyDescent="0.35">
      <c r="A21" s="1"/>
      <c r="B21" t="s">
        <v>33</v>
      </c>
      <c r="C21" s="23">
        <f t="shared" ref="C21:P21" si="16">SUM(C9:C20)</f>
        <v>1683.11</v>
      </c>
      <c r="D21" s="23">
        <f t="shared" si="16"/>
        <v>0</v>
      </c>
      <c r="E21" s="23">
        <f t="shared" si="16"/>
        <v>0</v>
      </c>
      <c r="F21" s="23">
        <f t="shared" si="16"/>
        <v>1271.72</v>
      </c>
      <c r="G21" s="23">
        <f t="shared" si="16"/>
        <v>60.559999999999995</v>
      </c>
      <c r="H21" s="23">
        <f t="shared" si="16"/>
        <v>58.160000000000004</v>
      </c>
      <c r="I21" s="23">
        <f t="shared" si="16"/>
        <v>54.599999999999994</v>
      </c>
      <c r="J21" s="23">
        <f t="shared" si="16"/>
        <v>10.91</v>
      </c>
      <c r="K21" s="23">
        <f t="shared" si="16"/>
        <v>590.93000000000006</v>
      </c>
      <c r="L21" s="23">
        <f t="shared" si="16"/>
        <v>1080852.3400000001</v>
      </c>
      <c r="M21" s="23">
        <f t="shared" si="16"/>
        <v>91.17</v>
      </c>
      <c r="N21" s="23">
        <f t="shared" si="16"/>
        <v>8.66</v>
      </c>
      <c r="O21" s="23">
        <f t="shared" si="16"/>
        <v>2.2000000000000046</v>
      </c>
      <c r="P21" s="23">
        <f t="shared" si="16"/>
        <v>1085712.27</v>
      </c>
      <c r="R21" s="12">
        <f t="shared" ref="R21:AE21" si="17">SUM(R9:R20)</f>
        <v>0.84155499999999994</v>
      </c>
      <c r="S21" s="12">
        <f t="shared" si="17"/>
        <v>0</v>
      </c>
      <c r="T21" s="12">
        <f t="shared" si="17"/>
        <v>0</v>
      </c>
      <c r="U21" s="12">
        <f t="shared" si="17"/>
        <v>0.63585999999999998</v>
      </c>
      <c r="V21" s="12">
        <f t="shared" si="17"/>
        <v>3.0279999999999994E-2</v>
      </c>
      <c r="W21" s="12">
        <f t="shared" si="17"/>
        <v>2.9080000000000002E-2</v>
      </c>
      <c r="X21" s="12">
        <f t="shared" si="17"/>
        <v>2.7300000000000001E-2</v>
      </c>
      <c r="Y21" s="12">
        <f t="shared" si="17"/>
        <v>5.4549999999999998E-3</v>
      </c>
      <c r="Z21" s="12">
        <f t="shared" si="17"/>
        <v>0.29546500000000003</v>
      </c>
      <c r="AA21" s="12">
        <f t="shared" si="17"/>
        <v>540.42616999999996</v>
      </c>
      <c r="AB21" s="12">
        <f t="shared" si="17"/>
        <v>4.5585000000000001E-2</v>
      </c>
      <c r="AC21" s="12">
        <f t="shared" si="17"/>
        <v>4.3299999999999996E-3</v>
      </c>
      <c r="AD21" s="12">
        <f t="shared" si="17"/>
        <v>1.1000000000000022E-3</v>
      </c>
      <c r="AE21" s="12">
        <f t="shared" si="17"/>
        <v>542.85613499999999</v>
      </c>
    </row>
    <row r="22" spans="1:31" x14ac:dyDescent="0.35">
      <c r="A22" s="1"/>
      <c r="C22" s="2"/>
      <c r="D22" s="2"/>
      <c r="E22" s="2"/>
      <c r="F22" s="2"/>
      <c r="G22" s="2"/>
      <c r="H22" s="2"/>
      <c r="I22" s="2"/>
      <c r="J22" s="2"/>
      <c r="K22" s="2"/>
      <c r="L22" s="17"/>
      <c r="M22" s="2"/>
      <c r="N22" s="2"/>
      <c r="O22" s="2"/>
      <c r="P22" s="17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35">
      <c r="A23" s="1"/>
      <c r="C23" s="2"/>
      <c r="D23" s="2"/>
      <c r="E23" s="2"/>
      <c r="F23" s="2"/>
      <c r="G23" s="2"/>
      <c r="H23" s="2"/>
      <c r="I23" s="2"/>
      <c r="J23" s="2"/>
      <c r="K23" s="2"/>
      <c r="L23" s="17"/>
      <c r="M23" s="2"/>
      <c r="N23" s="2"/>
      <c r="O23" s="2"/>
      <c r="P23" s="1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35">
      <c r="A24" s="6" t="s">
        <v>34</v>
      </c>
      <c r="C24" s="2"/>
      <c r="D24" s="2"/>
      <c r="E24" s="2"/>
      <c r="F24" s="2"/>
      <c r="G24" s="2"/>
      <c r="H24" s="2"/>
      <c r="I24" s="2"/>
      <c r="J24" s="2"/>
      <c r="K24" s="2"/>
      <c r="L24" s="17"/>
      <c r="M24" s="2"/>
      <c r="N24" s="2"/>
      <c r="O24" s="2"/>
      <c r="P24" s="1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35">
      <c r="A25" t="s">
        <v>35</v>
      </c>
      <c r="C25" s="2"/>
      <c r="D25" s="2"/>
      <c r="E25" s="2"/>
      <c r="F25" s="2"/>
      <c r="G25" s="2"/>
      <c r="H25" s="2"/>
      <c r="I25" s="2"/>
      <c r="J25" s="2"/>
      <c r="K25" s="2"/>
      <c r="L25" s="17"/>
      <c r="M25" s="2"/>
      <c r="N25" s="2"/>
      <c r="O25" s="2"/>
      <c r="P25" s="17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35">
      <c r="C26" s="2"/>
      <c r="D26" s="2"/>
      <c r="E26" s="2"/>
      <c r="F26" s="2"/>
      <c r="G26" s="2"/>
      <c r="H26" s="2"/>
      <c r="I26" s="2"/>
      <c r="J26" s="2"/>
      <c r="K26" s="2"/>
      <c r="L26" s="17"/>
      <c r="M26" s="2"/>
      <c r="N26" s="2"/>
      <c r="O26" s="2"/>
      <c r="P26" s="17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29" x14ac:dyDescent="0.35">
      <c r="C27" s="16" t="s">
        <v>3</v>
      </c>
      <c r="D27" s="16" t="s">
        <v>4</v>
      </c>
      <c r="E27" s="16" t="s">
        <v>5</v>
      </c>
      <c r="F27" s="16" t="s">
        <v>6</v>
      </c>
      <c r="G27" s="16" t="s">
        <v>7</v>
      </c>
      <c r="H27" s="16" t="s">
        <v>8</v>
      </c>
      <c r="I27" s="16" t="s">
        <v>9</v>
      </c>
      <c r="J27" s="16" t="s">
        <v>10</v>
      </c>
      <c r="K27" s="16" t="s">
        <v>11</v>
      </c>
      <c r="L27" s="18" t="s">
        <v>12</v>
      </c>
      <c r="M27" s="16" t="s">
        <v>13</v>
      </c>
      <c r="N27" s="16" t="s">
        <v>14</v>
      </c>
      <c r="O27" s="16" t="s">
        <v>15</v>
      </c>
      <c r="P27" s="18" t="s">
        <v>16</v>
      </c>
      <c r="R27" s="13" t="s">
        <v>3</v>
      </c>
      <c r="S27" s="13" t="s">
        <v>4</v>
      </c>
      <c r="T27" s="13" t="s">
        <v>5</v>
      </c>
      <c r="U27" s="5" t="s">
        <v>6</v>
      </c>
      <c r="V27" s="13" t="s">
        <v>7</v>
      </c>
      <c r="W27" s="13" t="s">
        <v>8</v>
      </c>
      <c r="X27" s="13" t="s">
        <v>9</v>
      </c>
      <c r="Y27" s="13" t="s">
        <v>10</v>
      </c>
      <c r="Z27" s="13" t="s">
        <v>11</v>
      </c>
      <c r="AA27" s="13" t="s">
        <v>12</v>
      </c>
      <c r="AB27" s="13" t="s">
        <v>13</v>
      </c>
      <c r="AC27" s="13" t="s">
        <v>14</v>
      </c>
      <c r="AD27" s="13" t="s">
        <v>15</v>
      </c>
      <c r="AE27" s="13" t="s">
        <v>16</v>
      </c>
    </row>
    <row r="28" spans="1:31" x14ac:dyDescent="0.35">
      <c r="A28" s="1" t="s">
        <v>17</v>
      </c>
      <c r="B28" t="s">
        <v>18</v>
      </c>
      <c r="C28" s="16" t="s">
        <v>19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8" t="s">
        <v>19</v>
      </c>
      <c r="M28" s="16" t="s">
        <v>19</v>
      </c>
      <c r="N28" s="16" t="s">
        <v>19</v>
      </c>
      <c r="O28" s="16" t="s">
        <v>19</v>
      </c>
      <c r="P28" s="18" t="s">
        <v>19</v>
      </c>
      <c r="R28" s="13" t="s">
        <v>20</v>
      </c>
      <c r="S28" s="13" t="s">
        <v>20</v>
      </c>
      <c r="T28" s="13" t="s">
        <v>20</v>
      </c>
      <c r="U28" s="13" t="s">
        <v>20</v>
      </c>
      <c r="V28" s="13" t="s">
        <v>20</v>
      </c>
      <c r="W28" s="13" t="s">
        <v>20</v>
      </c>
      <c r="X28" s="13" t="s">
        <v>20</v>
      </c>
      <c r="Y28" s="13" t="s">
        <v>20</v>
      </c>
      <c r="Z28" s="13" t="s">
        <v>20</v>
      </c>
      <c r="AA28" s="13" t="s">
        <v>20</v>
      </c>
      <c r="AB28" s="13" t="s">
        <v>20</v>
      </c>
      <c r="AC28" s="13" t="s">
        <v>20</v>
      </c>
      <c r="AD28" s="13" t="s">
        <v>20</v>
      </c>
      <c r="AE28" s="13" t="s">
        <v>20</v>
      </c>
    </row>
    <row r="29" spans="1:31" x14ac:dyDescent="0.35">
      <c r="A29" s="1">
        <v>2021</v>
      </c>
      <c r="B29" t="s">
        <v>21</v>
      </c>
      <c r="C29" s="15">
        <v>532.10640888813339</v>
      </c>
      <c r="D29" s="15">
        <v>4.8994305984000031E-5</v>
      </c>
      <c r="E29" s="15">
        <v>0</v>
      </c>
      <c r="F29" s="15">
        <v>423.2878968354666</v>
      </c>
      <c r="G29" s="15">
        <v>21.168181692533331</v>
      </c>
      <c r="H29" s="15">
        <v>20.337454352933332</v>
      </c>
      <c r="I29" s="15">
        <v>19.066363502133335</v>
      </c>
      <c r="J29" s="15">
        <v>3.9512205856000002</v>
      </c>
      <c r="K29" s="15">
        <v>213.4900464056</v>
      </c>
      <c r="L29" s="19">
        <v>387565.17038013547</v>
      </c>
      <c r="M29" s="15">
        <v>18.26489509384</v>
      </c>
      <c r="N29" s="15">
        <v>3.130979018768</v>
      </c>
      <c r="O29" s="15">
        <v>3.1639165124977775</v>
      </c>
      <c r="P29" s="19">
        <v>388956.63450507435</v>
      </c>
      <c r="R29" s="12">
        <f t="shared" ref="R29:R40" si="18">+C29/2000</f>
        <v>0.26605320444406672</v>
      </c>
      <c r="S29" s="12">
        <f t="shared" ref="S29:S40" si="19">+D29/2000</f>
        <v>2.4497152992000015E-8</v>
      </c>
      <c r="T29" s="12">
        <f t="shared" ref="T29:T40" si="20">+E29/2000</f>
        <v>0</v>
      </c>
      <c r="U29" s="12">
        <f t="shared" ref="U29:U40" si="21">+F29/2000</f>
        <v>0.21164394841773329</v>
      </c>
      <c r="V29" s="12">
        <f t="shared" ref="V29:V40" si="22">+G29/2000</f>
        <v>1.0584090846266665E-2</v>
      </c>
      <c r="W29" s="12">
        <f t="shared" ref="W29:W40" si="23">+H29/2000</f>
        <v>1.0168727176466667E-2</v>
      </c>
      <c r="X29" s="12">
        <f t="shared" ref="X29:X40" si="24">+I29/2000</f>
        <v>9.5331817510666671E-3</v>
      </c>
      <c r="Y29" s="12">
        <f t="shared" ref="Y29:Y40" si="25">+J29/2000</f>
        <v>1.9756102928E-3</v>
      </c>
      <c r="Z29" s="12">
        <f t="shared" ref="Z29:Z40" si="26">+K29/2000</f>
        <v>0.10674502320279999</v>
      </c>
      <c r="AA29" s="12">
        <f t="shared" ref="AA29:AA40" si="27">+L29/2000</f>
        <v>193.78258519006775</v>
      </c>
      <c r="AB29" s="12">
        <f t="shared" ref="AB29:AB40" si="28">+M29/2000</f>
        <v>9.1324475469200007E-3</v>
      </c>
      <c r="AC29" s="12">
        <f t="shared" ref="AC29:AC40" si="29">+N29/2000</f>
        <v>1.565489509384E-3</v>
      </c>
      <c r="AD29" s="12">
        <f t="shared" ref="AD29:AD40" si="30">+O29/2000</f>
        <v>1.5819582562488887E-3</v>
      </c>
      <c r="AE29" s="12">
        <f t="shared" ref="AE29:AE40" si="31">+P29/2000</f>
        <v>194.47831725253718</v>
      </c>
    </row>
    <row r="30" spans="1:31" x14ac:dyDescent="0.35">
      <c r="A30" s="1">
        <v>2021</v>
      </c>
      <c r="B30" t="s">
        <v>22</v>
      </c>
      <c r="C30" s="15">
        <v>448.55640888813332</v>
      </c>
      <c r="D30" s="15">
        <v>4.8994305984000031E-5</v>
      </c>
      <c r="E30" s="15">
        <v>0</v>
      </c>
      <c r="F30" s="15">
        <v>356.3578968354667</v>
      </c>
      <c r="G30" s="15">
        <v>17.728181692533333</v>
      </c>
      <c r="H30" s="15">
        <v>17.027454352933333</v>
      </c>
      <c r="I30" s="15">
        <v>15.966363502133335</v>
      </c>
      <c r="J30" s="15">
        <v>3.3312205856000001</v>
      </c>
      <c r="K30" s="15">
        <v>179.85004640559998</v>
      </c>
      <c r="L30" s="19">
        <v>325964.09038013546</v>
      </c>
      <c r="M30" s="15">
        <v>14.354895093840002</v>
      </c>
      <c r="N30" s="15">
        <v>2.650979018768</v>
      </c>
      <c r="O30" s="15">
        <v>2.9939165124977776</v>
      </c>
      <c r="P30" s="19">
        <v>327110.48450507427</v>
      </c>
      <c r="R30" s="12">
        <f t="shared" si="18"/>
        <v>0.22427820444406665</v>
      </c>
      <c r="S30" s="12">
        <f t="shared" si="19"/>
        <v>2.4497152992000015E-8</v>
      </c>
      <c r="T30" s="12">
        <f t="shared" si="20"/>
        <v>0</v>
      </c>
      <c r="U30" s="12">
        <f t="shared" si="21"/>
        <v>0.17817894841773335</v>
      </c>
      <c r="V30" s="12">
        <f t="shared" si="22"/>
        <v>8.8640908462666659E-3</v>
      </c>
      <c r="W30" s="12">
        <f t="shared" si="23"/>
        <v>8.5137271764666664E-3</v>
      </c>
      <c r="X30" s="12">
        <f t="shared" si="24"/>
        <v>7.9831817510666678E-3</v>
      </c>
      <c r="Y30" s="12">
        <f t="shared" si="25"/>
        <v>1.6656102928000001E-3</v>
      </c>
      <c r="Z30" s="12">
        <f t="shared" si="26"/>
        <v>8.9925023202799992E-2</v>
      </c>
      <c r="AA30" s="12">
        <f t="shared" si="27"/>
        <v>162.98204519006774</v>
      </c>
      <c r="AB30" s="12">
        <f t="shared" si="28"/>
        <v>7.1774475469200006E-3</v>
      </c>
      <c r="AC30" s="12">
        <f t="shared" si="29"/>
        <v>1.325489509384E-3</v>
      </c>
      <c r="AD30" s="12">
        <f t="shared" si="30"/>
        <v>1.4969582562488887E-3</v>
      </c>
      <c r="AE30" s="12">
        <f t="shared" si="31"/>
        <v>163.55524225253714</v>
      </c>
    </row>
    <row r="31" spans="1:31" x14ac:dyDescent="0.35">
      <c r="A31" s="1">
        <v>2021</v>
      </c>
      <c r="B31" t="s">
        <v>23</v>
      </c>
      <c r="C31" s="15">
        <v>450.61640888813326</v>
      </c>
      <c r="D31" s="15">
        <v>4.8994305984000031E-5</v>
      </c>
      <c r="E31" s="15">
        <v>0</v>
      </c>
      <c r="F31" s="15">
        <v>358.00789683546668</v>
      </c>
      <c r="G31" s="15">
        <v>17.798181692533333</v>
      </c>
      <c r="H31" s="15">
        <v>17.087454352933332</v>
      </c>
      <c r="I31" s="15">
        <v>16.016363502133334</v>
      </c>
      <c r="J31" s="15">
        <v>3.3312205856000001</v>
      </c>
      <c r="K31" s="15">
        <v>180.50004640560002</v>
      </c>
      <c r="L31" s="19">
        <v>327145.41038013546</v>
      </c>
      <c r="M31" s="15">
        <v>14.36489509384</v>
      </c>
      <c r="N31" s="15">
        <v>2.650979018768</v>
      </c>
      <c r="O31" s="15">
        <v>2.9739165124977776</v>
      </c>
      <c r="P31" s="19">
        <v>328294.9545050743</v>
      </c>
      <c r="R31" s="12">
        <f t="shared" si="18"/>
        <v>0.22530820444406663</v>
      </c>
      <c r="S31" s="12">
        <f t="shared" si="19"/>
        <v>2.4497152992000015E-8</v>
      </c>
      <c r="T31" s="12">
        <f t="shared" si="20"/>
        <v>0</v>
      </c>
      <c r="U31" s="12">
        <f t="shared" si="21"/>
        <v>0.17900394841773334</v>
      </c>
      <c r="V31" s="12">
        <f t="shared" si="22"/>
        <v>8.8990908462666662E-3</v>
      </c>
      <c r="W31" s="12">
        <f t="shared" si="23"/>
        <v>8.5437271764666652E-3</v>
      </c>
      <c r="X31" s="12">
        <f t="shared" si="24"/>
        <v>8.0081817510666668E-3</v>
      </c>
      <c r="Y31" s="12">
        <f t="shared" si="25"/>
        <v>1.6656102928000001E-3</v>
      </c>
      <c r="Z31" s="12">
        <f t="shared" si="26"/>
        <v>9.0250023202800012E-2</v>
      </c>
      <c r="AA31" s="12">
        <f t="shared" si="27"/>
        <v>163.57270519006772</v>
      </c>
      <c r="AB31" s="12">
        <f t="shared" si="28"/>
        <v>7.1824475469199995E-3</v>
      </c>
      <c r="AC31" s="12">
        <f t="shared" si="29"/>
        <v>1.325489509384E-3</v>
      </c>
      <c r="AD31" s="12">
        <f t="shared" si="30"/>
        <v>1.4869582562488887E-3</v>
      </c>
      <c r="AE31" s="12">
        <f t="shared" si="31"/>
        <v>164.14747725253716</v>
      </c>
    </row>
    <row r="32" spans="1:31" x14ac:dyDescent="0.35">
      <c r="A32" s="1">
        <v>2021</v>
      </c>
      <c r="B32" t="s">
        <v>24</v>
      </c>
      <c r="C32" s="15">
        <v>575.37640888813326</v>
      </c>
      <c r="D32" s="15">
        <v>4.8994305984000031E-5</v>
      </c>
      <c r="E32" s="15">
        <v>0</v>
      </c>
      <c r="F32" s="15">
        <v>452.70789683546673</v>
      </c>
      <c r="G32" s="15">
        <v>24.058181692533335</v>
      </c>
      <c r="H32" s="15">
        <v>23.027454352933333</v>
      </c>
      <c r="I32" s="15">
        <v>20.226363502133335</v>
      </c>
      <c r="J32" s="15">
        <v>4.1912205855999991</v>
      </c>
      <c r="K32" s="15">
        <v>227.34004640559999</v>
      </c>
      <c r="L32" s="19">
        <v>411937.03038013546</v>
      </c>
      <c r="M32" s="15">
        <v>19.394895093839999</v>
      </c>
      <c r="N32" s="15">
        <v>3.3309790187680002</v>
      </c>
      <c r="O32" s="15">
        <v>3.0739165124977776</v>
      </c>
      <c r="P32" s="19">
        <v>413417.35450507439</v>
      </c>
      <c r="R32" s="12">
        <f t="shared" si="18"/>
        <v>0.28768820444406662</v>
      </c>
      <c r="S32" s="12">
        <f t="shared" si="19"/>
        <v>2.4497152992000015E-8</v>
      </c>
      <c r="T32" s="12">
        <f t="shared" si="20"/>
        <v>0</v>
      </c>
      <c r="U32" s="12">
        <f t="shared" si="21"/>
        <v>0.22635394841773337</v>
      </c>
      <c r="V32" s="12">
        <f t="shared" si="22"/>
        <v>1.2029090846266667E-2</v>
      </c>
      <c r="W32" s="12">
        <f t="shared" si="23"/>
        <v>1.1513727176466666E-2</v>
      </c>
      <c r="X32" s="12">
        <f t="shared" si="24"/>
        <v>1.0113181751066668E-2</v>
      </c>
      <c r="Y32" s="12">
        <f t="shared" si="25"/>
        <v>2.0956102927999994E-3</v>
      </c>
      <c r="Z32" s="12">
        <f t="shared" si="26"/>
        <v>0.11367002320279999</v>
      </c>
      <c r="AA32" s="12">
        <f t="shared" si="27"/>
        <v>205.96851519006773</v>
      </c>
      <c r="AB32" s="12">
        <f t="shared" si="28"/>
        <v>9.6974475469200003E-3</v>
      </c>
      <c r="AC32" s="12">
        <f t="shared" si="29"/>
        <v>1.6654895093840001E-3</v>
      </c>
      <c r="AD32" s="12">
        <f t="shared" si="30"/>
        <v>1.5369582562488888E-3</v>
      </c>
      <c r="AE32" s="12">
        <f t="shared" si="31"/>
        <v>206.7086772525372</v>
      </c>
    </row>
    <row r="33" spans="1:31" x14ac:dyDescent="0.35">
      <c r="A33" s="1">
        <v>2021</v>
      </c>
      <c r="B33" t="s">
        <v>25</v>
      </c>
      <c r="C33" s="15">
        <v>481.42640888813332</v>
      </c>
      <c r="D33" s="15">
        <v>4.8994305984000031E-5</v>
      </c>
      <c r="E33" s="15">
        <v>0</v>
      </c>
      <c r="F33" s="15">
        <v>381.44789683546662</v>
      </c>
      <c r="G33" s="15">
        <v>25.758181692533334</v>
      </c>
      <c r="H33" s="15">
        <v>24.30745435293333</v>
      </c>
      <c r="I33" s="15">
        <v>17.096363502133332</v>
      </c>
      <c r="J33" s="15">
        <v>3.5512205855999999</v>
      </c>
      <c r="K33" s="15">
        <v>192.43004640560002</v>
      </c>
      <c r="L33" s="19">
        <v>348104.32038013544</v>
      </c>
      <c r="M33" s="15">
        <v>15.58489509384</v>
      </c>
      <c r="N33" s="15">
        <v>2.8209790187680004</v>
      </c>
      <c r="O33" s="15">
        <v>3.0039165124977778</v>
      </c>
      <c r="P33" s="19">
        <v>349334.9545050743</v>
      </c>
      <c r="R33" s="12">
        <f t="shared" si="18"/>
        <v>0.24071320444406666</v>
      </c>
      <c r="S33" s="12">
        <f t="shared" si="19"/>
        <v>2.4497152992000015E-8</v>
      </c>
      <c r="T33" s="12">
        <f t="shared" si="20"/>
        <v>0</v>
      </c>
      <c r="U33" s="12">
        <f t="shared" si="21"/>
        <v>0.19072394841773332</v>
      </c>
      <c r="V33" s="12">
        <f t="shared" si="22"/>
        <v>1.2879090846266667E-2</v>
      </c>
      <c r="W33" s="12">
        <f t="shared" si="23"/>
        <v>1.2153727176466666E-2</v>
      </c>
      <c r="X33" s="12">
        <f t="shared" si="24"/>
        <v>8.5481817510666656E-3</v>
      </c>
      <c r="Y33" s="12">
        <f t="shared" si="25"/>
        <v>1.7756102927999999E-3</v>
      </c>
      <c r="Z33" s="12">
        <f t="shared" si="26"/>
        <v>9.621502320280001E-2</v>
      </c>
      <c r="AA33" s="12">
        <f t="shared" si="27"/>
        <v>174.05216019006772</v>
      </c>
      <c r="AB33" s="12">
        <f t="shared" si="28"/>
        <v>7.7924475469199998E-3</v>
      </c>
      <c r="AC33" s="12">
        <f t="shared" si="29"/>
        <v>1.4104895093840003E-3</v>
      </c>
      <c r="AD33" s="12">
        <f t="shared" si="30"/>
        <v>1.5019582562488889E-3</v>
      </c>
      <c r="AE33" s="12">
        <f t="shared" si="31"/>
        <v>174.66747725253714</v>
      </c>
    </row>
    <row r="34" spans="1:31" x14ac:dyDescent="0.35">
      <c r="A34" s="1">
        <v>2021</v>
      </c>
      <c r="B34" t="s">
        <v>26</v>
      </c>
      <c r="C34" s="15">
        <v>3864.2360806810811</v>
      </c>
      <c r="D34" s="15">
        <v>31.938218600115114</v>
      </c>
      <c r="E34" s="15">
        <v>9.9999999999999992E-2</v>
      </c>
      <c r="F34" s="15">
        <v>2701.767275155702</v>
      </c>
      <c r="G34" s="15">
        <v>218.17918382472948</v>
      </c>
      <c r="H34" s="15">
        <v>326.96845648512948</v>
      </c>
      <c r="I34" s="15">
        <v>321.74736563432953</v>
      </c>
      <c r="J34" s="15">
        <v>799.12689531215597</v>
      </c>
      <c r="K34" s="15">
        <v>337.85257181964914</v>
      </c>
      <c r="L34" s="19">
        <v>4443331.2146990215</v>
      </c>
      <c r="M34" s="15">
        <v>1007.1397919110125</v>
      </c>
      <c r="N34" s="15">
        <v>12.52422487512159</v>
      </c>
      <c r="O34" s="15">
        <v>5.4039165124977773</v>
      </c>
      <c r="P34" s="19">
        <v>4472286.7760377703</v>
      </c>
      <c r="R34" s="12">
        <f t="shared" si="18"/>
        <v>1.9321180403405405</v>
      </c>
      <c r="S34" s="12">
        <f t="shared" si="19"/>
        <v>1.5969109300057557E-2</v>
      </c>
      <c r="T34" s="12">
        <f t="shared" si="20"/>
        <v>4.9999999999999996E-5</v>
      </c>
      <c r="U34" s="12">
        <f t="shared" si="21"/>
        <v>1.350883637577851</v>
      </c>
      <c r="V34" s="12">
        <f t="shared" si="22"/>
        <v>0.10908959191236474</v>
      </c>
      <c r="W34" s="12">
        <f t="shared" si="23"/>
        <v>0.16348422824256473</v>
      </c>
      <c r="X34" s="12">
        <f t="shared" si="24"/>
        <v>0.16087368281716477</v>
      </c>
      <c r="Y34" s="12">
        <f t="shared" si="25"/>
        <v>0.39956344765607799</v>
      </c>
      <c r="Z34" s="12">
        <f t="shared" si="26"/>
        <v>0.16892628590982456</v>
      </c>
      <c r="AA34" s="12">
        <f t="shared" si="27"/>
        <v>2221.665607349511</v>
      </c>
      <c r="AB34" s="12">
        <f t="shared" si="28"/>
        <v>0.50356989595550627</v>
      </c>
      <c r="AC34" s="12">
        <f t="shared" si="29"/>
        <v>6.2621124375607951E-3</v>
      </c>
      <c r="AD34" s="12">
        <f t="shared" si="30"/>
        <v>2.7019582562488888E-3</v>
      </c>
      <c r="AE34" s="12">
        <f t="shared" si="31"/>
        <v>2236.1433880188852</v>
      </c>
    </row>
    <row r="35" spans="1:31" x14ac:dyDescent="0.35">
      <c r="A35" s="1">
        <v>2021</v>
      </c>
      <c r="B35" t="s">
        <v>27</v>
      </c>
      <c r="C35" s="15">
        <v>3262.1525566750806</v>
      </c>
      <c r="D35" s="15">
        <v>4.0315073144158275E-2</v>
      </c>
      <c r="E35" s="15">
        <v>1.07</v>
      </c>
      <c r="F35" s="15">
        <v>2952.1533211670289</v>
      </c>
      <c r="G35" s="15">
        <v>242.99540715704751</v>
      </c>
      <c r="H35" s="15">
        <v>436.76467981744753</v>
      </c>
      <c r="I35" s="15">
        <v>432.05358896664751</v>
      </c>
      <c r="J35" s="15">
        <v>5.110799731677397</v>
      </c>
      <c r="K35" s="15">
        <v>419.28339306465199</v>
      </c>
      <c r="L35" s="19">
        <v>7392744.7951903604</v>
      </c>
      <c r="M35" s="15">
        <v>1046.1047846571264</v>
      </c>
      <c r="N35" s="15">
        <v>16.509639239762475</v>
      </c>
      <c r="O35" s="15">
        <v>7.2939165124977769</v>
      </c>
      <c r="P35" s="19">
        <v>7423800.4740883894</v>
      </c>
      <c r="R35" s="12">
        <f t="shared" si="18"/>
        <v>1.6310762783375403</v>
      </c>
      <c r="S35" s="12">
        <f t="shared" si="19"/>
        <v>2.0157536572079137E-5</v>
      </c>
      <c r="T35" s="12">
        <f t="shared" si="20"/>
        <v>5.3499999999999999E-4</v>
      </c>
      <c r="U35" s="12">
        <f t="shared" si="21"/>
        <v>1.4760766605835145</v>
      </c>
      <c r="V35" s="12">
        <f t="shared" si="22"/>
        <v>0.12149770357852376</v>
      </c>
      <c r="W35" s="12">
        <f t="shared" si="23"/>
        <v>0.21838233990872377</v>
      </c>
      <c r="X35" s="12">
        <f t="shared" si="24"/>
        <v>0.21602679448332376</v>
      </c>
      <c r="Y35" s="12">
        <f t="shared" si="25"/>
        <v>2.5553998658386983E-3</v>
      </c>
      <c r="Z35" s="12">
        <f t="shared" si="26"/>
        <v>0.20964169653232601</v>
      </c>
      <c r="AA35" s="12">
        <f t="shared" si="27"/>
        <v>3696.3723975951802</v>
      </c>
      <c r="AB35" s="12">
        <f t="shared" si="28"/>
        <v>0.52305239232856315</v>
      </c>
      <c r="AC35" s="12">
        <f t="shared" si="29"/>
        <v>8.2548196198812367E-3</v>
      </c>
      <c r="AD35" s="12">
        <f t="shared" si="30"/>
        <v>3.6469582562488885E-3</v>
      </c>
      <c r="AE35" s="12">
        <f t="shared" si="31"/>
        <v>3711.9002370441949</v>
      </c>
    </row>
    <row r="36" spans="1:31" x14ac:dyDescent="0.35">
      <c r="A36" s="1">
        <v>2021</v>
      </c>
      <c r="B36" t="s">
        <v>28</v>
      </c>
      <c r="C36" s="15">
        <v>1180.448079930894</v>
      </c>
      <c r="D36" s="15">
        <v>3.0581151982332546E-2</v>
      </c>
      <c r="E36" s="15">
        <v>0</v>
      </c>
      <c r="F36" s="15">
        <v>1308.9929132994434</v>
      </c>
      <c r="G36" s="15">
        <v>184.27729871964266</v>
      </c>
      <c r="H36" s="15">
        <v>183.15657138004266</v>
      </c>
      <c r="I36" s="15">
        <v>178.53548052924268</v>
      </c>
      <c r="J36" s="15">
        <v>4.694258867760901</v>
      </c>
      <c r="K36" s="15">
        <v>281.90537090588555</v>
      </c>
      <c r="L36" s="19">
        <v>4077289.8386314986</v>
      </c>
      <c r="M36" s="15">
        <v>958.73093387992446</v>
      </c>
      <c r="N36" s="15">
        <v>7.9732718364475588</v>
      </c>
      <c r="O36" s="15">
        <v>2.9639165124977778</v>
      </c>
      <c r="P36" s="19">
        <v>4103618.9816077151</v>
      </c>
      <c r="R36" s="12">
        <f t="shared" si="18"/>
        <v>0.59022403996544703</v>
      </c>
      <c r="S36" s="12">
        <f t="shared" si="19"/>
        <v>1.5290575991166273E-5</v>
      </c>
      <c r="T36" s="12">
        <f t="shared" si="20"/>
        <v>0</v>
      </c>
      <c r="U36" s="12">
        <f t="shared" si="21"/>
        <v>0.65449645664972167</v>
      </c>
      <c r="V36" s="12">
        <f t="shared" si="22"/>
        <v>9.2138649359821329E-2</v>
      </c>
      <c r="W36" s="12">
        <f t="shared" si="23"/>
        <v>9.1578285690021327E-2</v>
      </c>
      <c r="X36" s="12">
        <f t="shared" si="24"/>
        <v>8.9267740264621337E-2</v>
      </c>
      <c r="Y36" s="12">
        <f t="shared" si="25"/>
        <v>2.3471294338804505E-3</v>
      </c>
      <c r="Z36" s="12">
        <f t="shared" si="26"/>
        <v>0.14095268545294276</v>
      </c>
      <c r="AA36" s="12">
        <f t="shared" si="27"/>
        <v>2038.6449193157493</v>
      </c>
      <c r="AB36" s="12">
        <f t="shared" si="28"/>
        <v>0.47936546693996224</v>
      </c>
      <c r="AC36" s="12">
        <f t="shared" si="29"/>
        <v>3.9866359182237797E-3</v>
      </c>
      <c r="AD36" s="12">
        <f t="shared" si="30"/>
        <v>1.4819582562488889E-3</v>
      </c>
      <c r="AE36" s="12">
        <f t="shared" si="31"/>
        <v>2051.8094908038574</v>
      </c>
    </row>
    <row r="37" spans="1:31" x14ac:dyDescent="0.35">
      <c r="A37" s="1">
        <v>2021</v>
      </c>
      <c r="B37" t="s">
        <v>29</v>
      </c>
      <c r="C37" s="15">
        <v>1083.0612100884334</v>
      </c>
      <c r="D37" s="15">
        <v>0.15031507314415832</v>
      </c>
      <c r="E37" s="15">
        <v>115.78999999999999</v>
      </c>
      <c r="F37" s="15">
        <v>2085.880819959671</v>
      </c>
      <c r="G37" s="15">
        <v>248.7503277784304</v>
      </c>
      <c r="H37" s="15">
        <v>506.31960043883043</v>
      </c>
      <c r="I37" s="15">
        <v>500.27850958803043</v>
      </c>
      <c r="J37" s="15">
        <v>6.8192032073311637</v>
      </c>
      <c r="K37" s="15">
        <v>428.22047473227047</v>
      </c>
      <c r="L37" s="19">
        <v>16199941.12719286</v>
      </c>
      <c r="M37" s="15">
        <v>1067.8487805120487</v>
      </c>
      <c r="N37" s="15">
        <v>18.469114377884022</v>
      </c>
      <c r="O37" s="15">
        <v>38.590916512497778</v>
      </c>
      <c r="P37" s="19">
        <v>16232130.919528898</v>
      </c>
      <c r="R37" s="12">
        <f t="shared" si="18"/>
        <v>0.54153060504421668</v>
      </c>
      <c r="S37" s="12">
        <f t="shared" si="19"/>
        <v>7.5157536572079153E-5</v>
      </c>
      <c r="T37" s="12">
        <f t="shared" si="20"/>
        <v>5.7894999999999995E-2</v>
      </c>
      <c r="U37" s="12">
        <f t="shared" si="21"/>
        <v>1.0429404099798356</v>
      </c>
      <c r="V37" s="12">
        <f t="shared" si="22"/>
        <v>0.1243751638892152</v>
      </c>
      <c r="W37" s="12">
        <f t="shared" si="23"/>
        <v>0.2531598002194152</v>
      </c>
      <c r="X37" s="12">
        <f t="shared" si="24"/>
        <v>0.25013925479401522</v>
      </c>
      <c r="Y37" s="12">
        <f t="shared" si="25"/>
        <v>3.4096016036655819E-3</v>
      </c>
      <c r="Z37" s="12">
        <f t="shared" si="26"/>
        <v>0.21411023736613524</v>
      </c>
      <c r="AA37" s="12">
        <f t="shared" si="27"/>
        <v>8099.9705635964301</v>
      </c>
      <c r="AB37" s="12">
        <f t="shared" si="28"/>
        <v>0.53392439025602434</v>
      </c>
      <c r="AC37" s="12">
        <f t="shared" si="29"/>
        <v>9.2345571889420105E-3</v>
      </c>
      <c r="AD37" s="12">
        <f t="shared" si="30"/>
        <v>1.9295458256248888E-2</v>
      </c>
      <c r="AE37" s="12">
        <f t="shared" si="31"/>
        <v>8116.0654597644489</v>
      </c>
    </row>
    <row r="38" spans="1:31" x14ac:dyDescent="0.35">
      <c r="A38" s="1">
        <v>2021</v>
      </c>
      <c r="B38" t="s">
        <v>30</v>
      </c>
      <c r="C38" s="15">
        <v>840.26411706517763</v>
      </c>
      <c r="D38" s="15">
        <v>0.43031507314415829</v>
      </c>
      <c r="E38" s="15">
        <v>554.63</v>
      </c>
      <c r="F38" s="15">
        <v>2057.0851545954874</v>
      </c>
      <c r="G38" s="15">
        <v>607.27669098281649</v>
      </c>
      <c r="H38" s="15">
        <v>2029.9459636432166</v>
      </c>
      <c r="I38" s="15">
        <v>2025.1648727924166</v>
      </c>
      <c r="J38" s="15">
        <v>10.664945809074544</v>
      </c>
      <c r="K38" s="15">
        <v>1076.6604215055429</v>
      </c>
      <c r="L38" s="19">
        <v>45084639.706186935</v>
      </c>
      <c r="M38" s="15">
        <v>1574.1330416519449</v>
      </c>
      <c r="N38" s="15">
        <v>67.528644764624346</v>
      </c>
      <c r="O38" s="15">
        <v>30.832805401386668</v>
      </c>
      <c r="P38" s="19">
        <v>45144112.812691182</v>
      </c>
      <c r="R38" s="12">
        <f t="shared" si="18"/>
        <v>0.42013205853258884</v>
      </c>
      <c r="S38" s="12">
        <f t="shared" si="19"/>
        <v>2.1515753657207914E-4</v>
      </c>
      <c r="T38" s="12">
        <f t="shared" si="20"/>
        <v>0.27731499999999998</v>
      </c>
      <c r="U38" s="12">
        <f t="shared" si="21"/>
        <v>1.0285425772977437</v>
      </c>
      <c r="V38" s="12">
        <f t="shared" si="22"/>
        <v>0.30363834549140822</v>
      </c>
      <c r="W38" s="12">
        <f t="shared" si="23"/>
        <v>1.0149729818216082</v>
      </c>
      <c r="X38" s="12">
        <f t="shared" si="24"/>
        <v>1.0125824363962084</v>
      </c>
      <c r="Y38" s="12">
        <f t="shared" si="25"/>
        <v>5.3324729045372719E-3</v>
      </c>
      <c r="Z38" s="12">
        <f t="shared" si="26"/>
        <v>0.53833021075277143</v>
      </c>
      <c r="AA38" s="12">
        <f t="shared" si="27"/>
        <v>22542.319853093468</v>
      </c>
      <c r="AB38" s="12">
        <f t="shared" si="28"/>
        <v>0.7870665208259725</v>
      </c>
      <c r="AC38" s="12">
        <f t="shared" si="29"/>
        <v>3.3764322382312174E-2</v>
      </c>
      <c r="AD38" s="12">
        <f t="shared" si="30"/>
        <v>1.5416402700693334E-2</v>
      </c>
      <c r="AE38" s="12">
        <f t="shared" si="31"/>
        <v>22572.056406345589</v>
      </c>
    </row>
    <row r="39" spans="1:31" x14ac:dyDescent="0.35">
      <c r="A39" s="1">
        <v>2021</v>
      </c>
      <c r="B39" t="s">
        <v>31</v>
      </c>
      <c r="C39" s="15">
        <v>237.58640888813332</v>
      </c>
      <c r="D39" s="15">
        <v>1.0500489943059839</v>
      </c>
      <c r="E39" s="15">
        <v>1299.4100000000001</v>
      </c>
      <c r="F39" s="15">
        <v>3157.7078968354672</v>
      </c>
      <c r="G39" s="15">
        <v>1152.5781816925332</v>
      </c>
      <c r="H39" s="15">
        <v>4074.7374543529336</v>
      </c>
      <c r="I39" s="15">
        <v>4071.6763635021334</v>
      </c>
      <c r="J39" s="15">
        <v>26.271220585599998</v>
      </c>
      <c r="K39" s="15">
        <v>2171.5200464056002</v>
      </c>
      <c r="L39" s="19">
        <v>81831842.760380134</v>
      </c>
      <c r="M39" s="15">
        <v>2260.2134665224116</v>
      </c>
      <c r="N39" s="15">
        <v>136.01097901876798</v>
      </c>
      <c r="O39" s="15">
        <v>63.232805401386663</v>
      </c>
      <c r="P39" s="19">
        <v>81928877.888790771</v>
      </c>
      <c r="R39" s="12">
        <f t="shared" si="18"/>
        <v>0.11879320444406666</v>
      </c>
      <c r="S39" s="12">
        <f t="shared" si="19"/>
        <v>5.2502449715299197E-4</v>
      </c>
      <c r="T39" s="12">
        <f t="shared" si="20"/>
        <v>0.64970500000000009</v>
      </c>
      <c r="U39" s="12">
        <f t="shared" si="21"/>
        <v>1.5788539484177335</v>
      </c>
      <c r="V39" s="12">
        <f t="shared" si="22"/>
        <v>0.57628909084626667</v>
      </c>
      <c r="W39" s="12">
        <f t="shared" si="23"/>
        <v>2.0373687271764669</v>
      </c>
      <c r="X39" s="12">
        <f t="shared" si="24"/>
        <v>2.0358381817510667</v>
      </c>
      <c r="Y39" s="12">
        <f t="shared" si="25"/>
        <v>1.3135610292799998E-2</v>
      </c>
      <c r="Z39" s="12">
        <f t="shared" si="26"/>
        <v>1.0857600232028002</v>
      </c>
      <c r="AA39" s="12">
        <f t="shared" si="27"/>
        <v>40915.92138019007</v>
      </c>
      <c r="AB39" s="12">
        <f t="shared" si="28"/>
        <v>1.1301067332612058</v>
      </c>
      <c r="AC39" s="12">
        <f t="shared" si="29"/>
        <v>6.8005489509383996E-2</v>
      </c>
      <c r="AD39" s="12">
        <f t="shared" si="30"/>
        <v>3.1616402700693332E-2</v>
      </c>
      <c r="AE39" s="12">
        <f t="shared" si="31"/>
        <v>40964.438944395384</v>
      </c>
    </row>
    <row r="40" spans="1:31" x14ac:dyDescent="0.35">
      <c r="A40" s="1">
        <v>2021</v>
      </c>
      <c r="B40" t="s">
        <v>32</v>
      </c>
      <c r="C40" s="15">
        <v>469.69640888813336</v>
      </c>
      <c r="D40" s="15">
        <v>1.200048994305984</v>
      </c>
      <c r="E40" s="15">
        <v>3623.35</v>
      </c>
      <c r="F40" s="15">
        <v>5489.1778968354665</v>
      </c>
      <c r="G40" s="15">
        <v>1833.3281816925332</v>
      </c>
      <c r="H40" s="15">
        <v>6474.527454352934</v>
      </c>
      <c r="I40" s="15">
        <v>6467.4863635021338</v>
      </c>
      <c r="J40" s="15">
        <v>30.001220585599999</v>
      </c>
      <c r="K40" s="15">
        <v>3449.3900464056001</v>
      </c>
      <c r="L40" s="19">
        <v>114210630.88038014</v>
      </c>
      <c r="M40" s="15">
        <v>3061.0334665224113</v>
      </c>
      <c r="N40" s="15">
        <v>216.03097901876799</v>
      </c>
      <c r="O40" s="15">
        <v>100.49280540138668</v>
      </c>
      <c r="P40" s="19">
        <v>114351535.59879078</v>
      </c>
      <c r="R40" s="12">
        <f t="shared" si="18"/>
        <v>0.23484820444406668</v>
      </c>
      <c r="S40" s="12">
        <f t="shared" si="19"/>
        <v>6.0002449715299195E-4</v>
      </c>
      <c r="T40" s="12">
        <f t="shared" si="20"/>
        <v>1.8116749999999999</v>
      </c>
      <c r="U40" s="12">
        <f t="shared" si="21"/>
        <v>2.744588948417733</v>
      </c>
      <c r="V40" s="12">
        <f t="shared" si="22"/>
        <v>0.91666409084626665</v>
      </c>
      <c r="W40" s="12">
        <f t="shared" si="23"/>
        <v>3.237263727176467</v>
      </c>
      <c r="X40" s="12">
        <f t="shared" si="24"/>
        <v>3.2337431817510671</v>
      </c>
      <c r="Y40" s="12">
        <f t="shared" si="25"/>
        <v>1.5000610292799999E-2</v>
      </c>
      <c r="Z40" s="12">
        <f t="shared" si="26"/>
        <v>1.7246950232028</v>
      </c>
      <c r="AA40" s="12">
        <f t="shared" si="27"/>
        <v>57105.315440190068</v>
      </c>
      <c r="AB40" s="12">
        <f t="shared" si="28"/>
        <v>1.5305167332612057</v>
      </c>
      <c r="AC40" s="12">
        <f t="shared" si="29"/>
        <v>0.108015489509384</v>
      </c>
      <c r="AD40" s="12">
        <f t="shared" si="30"/>
        <v>5.0246402700693339E-2</v>
      </c>
      <c r="AE40" s="12">
        <f t="shared" si="31"/>
        <v>57175.767799395391</v>
      </c>
    </row>
    <row r="41" spans="1:31" x14ac:dyDescent="0.35">
      <c r="A41" s="1"/>
      <c r="B41" t="s">
        <v>33</v>
      </c>
      <c r="C41" s="23">
        <f t="shared" ref="C41:P41" si="32">SUM(C29:C40)</f>
        <v>13425.526906657602</v>
      </c>
      <c r="D41" s="23">
        <f t="shared" si="32"/>
        <v>34.840087931671803</v>
      </c>
      <c r="E41" s="23">
        <f t="shared" si="32"/>
        <v>5594.35</v>
      </c>
      <c r="F41" s="23">
        <f t="shared" si="32"/>
        <v>21724.574762025601</v>
      </c>
      <c r="G41" s="23">
        <f t="shared" si="32"/>
        <v>4593.8961803103994</v>
      </c>
      <c r="H41" s="23">
        <f t="shared" si="32"/>
        <v>14134.207452235201</v>
      </c>
      <c r="I41" s="23">
        <f t="shared" si="32"/>
        <v>14085.314362025601</v>
      </c>
      <c r="J41" s="23">
        <f t="shared" si="32"/>
        <v>901.04464702719997</v>
      </c>
      <c r="K41" s="23">
        <f t="shared" si="32"/>
        <v>9158.4425568672013</v>
      </c>
      <c r="L41" s="24">
        <f t="shared" si="32"/>
        <v>275041136.34456164</v>
      </c>
      <c r="M41" s="23">
        <f t="shared" si="32"/>
        <v>11057.168741126079</v>
      </c>
      <c r="N41" s="23">
        <f t="shared" si="32"/>
        <v>489.63174822521597</v>
      </c>
      <c r="O41" s="23">
        <f t="shared" si="32"/>
        <v>264.02066481663996</v>
      </c>
      <c r="P41" s="24">
        <f t="shared" si="32"/>
        <v>275463477.83406085</v>
      </c>
      <c r="R41" s="12">
        <f t="shared" ref="R41:AE41" si="33">SUM(R29:R40)</f>
        <v>6.7127634533287992</v>
      </c>
      <c r="S41" s="12">
        <f t="shared" si="33"/>
        <v>1.7420043965835904E-2</v>
      </c>
      <c r="T41" s="12">
        <f t="shared" si="33"/>
        <v>2.7971750000000002</v>
      </c>
      <c r="U41" s="12">
        <f t="shared" si="33"/>
        <v>10.862287381012798</v>
      </c>
      <c r="V41" s="12">
        <f t="shared" si="33"/>
        <v>2.2969480901552002</v>
      </c>
      <c r="W41" s="12">
        <f t="shared" si="33"/>
        <v>7.0671037261176011</v>
      </c>
      <c r="X41" s="12">
        <f t="shared" si="33"/>
        <v>7.0426571810128005</v>
      </c>
      <c r="Y41" s="12">
        <f t="shared" si="33"/>
        <v>0.4505223235136</v>
      </c>
      <c r="Z41" s="12">
        <f t="shared" si="33"/>
        <v>4.5792212784336002</v>
      </c>
      <c r="AA41" s="12">
        <f t="shared" si="33"/>
        <v>137520.56817228079</v>
      </c>
      <c r="AB41" s="12">
        <f t="shared" si="33"/>
        <v>5.5285843705630402</v>
      </c>
      <c r="AC41" s="12">
        <f t="shared" si="33"/>
        <v>0.244815874112608</v>
      </c>
      <c r="AD41" s="12">
        <f t="shared" si="33"/>
        <v>0.13201033240832</v>
      </c>
      <c r="AE41" s="12">
        <f t="shared" si="33"/>
        <v>137731.73891703045</v>
      </c>
    </row>
    <row r="42" spans="1:31" x14ac:dyDescent="0.35">
      <c r="A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x14ac:dyDescent="0.35">
      <c r="A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31" x14ac:dyDescent="0.35">
      <c r="A44" s="6" t="s">
        <v>36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31" x14ac:dyDescent="0.35">
      <c r="A45" t="s">
        <v>37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31" x14ac:dyDescent="0.3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31" ht="29" x14ac:dyDescent="0.35">
      <c r="C47" s="16" t="s">
        <v>3</v>
      </c>
      <c r="D47" s="16" t="s">
        <v>4</v>
      </c>
      <c r="E47" s="16" t="s">
        <v>5</v>
      </c>
      <c r="F47" s="16" t="s">
        <v>6</v>
      </c>
      <c r="G47" s="16" t="s">
        <v>7</v>
      </c>
      <c r="H47" s="16" t="s">
        <v>8</v>
      </c>
      <c r="I47" s="16" t="s">
        <v>9</v>
      </c>
      <c r="J47" s="16" t="s">
        <v>10</v>
      </c>
      <c r="K47" s="16" t="s">
        <v>11</v>
      </c>
      <c r="L47" s="16" t="s">
        <v>12</v>
      </c>
      <c r="M47" s="16" t="s">
        <v>13</v>
      </c>
      <c r="N47" s="16" t="s">
        <v>14</v>
      </c>
      <c r="O47" s="16" t="s">
        <v>15</v>
      </c>
      <c r="P47" s="16" t="s">
        <v>16</v>
      </c>
      <c r="R47" s="5" t="s">
        <v>3</v>
      </c>
      <c r="S47" s="5" t="s">
        <v>4</v>
      </c>
      <c r="T47" s="5" t="s">
        <v>5</v>
      </c>
      <c r="U47" s="5" t="s">
        <v>6</v>
      </c>
      <c r="V47" s="5" t="s">
        <v>7</v>
      </c>
      <c r="W47" s="5" t="s">
        <v>8</v>
      </c>
      <c r="X47" s="5" t="s">
        <v>9</v>
      </c>
      <c r="Y47" s="5" t="s">
        <v>10</v>
      </c>
      <c r="Z47" s="5" t="s">
        <v>11</v>
      </c>
      <c r="AA47" s="5" t="s">
        <v>12</v>
      </c>
      <c r="AB47" s="5" t="s">
        <v>13</v>
      </c>
      <c r="AC47" s="5" t="s">
        <v>14</v>
      </c>
      <c r="AD47" s="5" t="s">
        <v>15</v>
      </c>
      <c r="AE47" s="5" t="s">
        <v>16</v>
      </c>
    </row>
    <row r="48" spans="1:31" x14ac:dyDescent="0.35">
      <c r="A48" s="1" t="s">
        <v>17</v>
      </c>
      <c r="B48" t="s">
        <v>18</v>
      </c>
      <c r="C48" s="16" t="s">
        <v>19</v>
      </c>
      <c r="D48" s="16" t="s">
        <v>19</v>
      </c>
      <c r="E48" s="16" t="s">
        <v>19</v>
      </c>
      <c r="F48" s="16" t="s">
        <v>19</v>
      </c>
      <c r="G48" s="16" t="s">
        <v>19</v>
      </c>
      <c r="H48" s="16" t="s">
        <v>19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R48" s="5" t="s">
        <v>20</v>
      </c>
      <c r="S48" s="5" t="s">
        <v>20</v>
      </c>
      <c r="T48" s="5" t="s">
        <v>20</v>
      </c>
      <c r="U48" s="5" t="s">
        <v>20</v>
      </c>
      <c r="V48" s="5" t="s">
        <v>20</v>
      </c>
      <c r="W48" s="5" t="s">
        <v>20</v>
      </c>
      <c r="X48" s="5" t="s">
        <v>20</v>
      </c>
      <c r="Y48" s="5" t="s">
        <v>20</v>
      </c>
      <c r="Z48" s="5" t="s">
        <v>20</v>
      </c>
      <c r="AA48" s="5" t="s">
        <v>20</v>
      </c>
      <c r="AB48" s="5" t="s">
        <v>20</v>
      </c>
      <c r="AC48" s="5" t="s">
        <v>20</v>
      </c>
      <c r="AD48" s="5" t="s">
        <v>20</v>
      </c>
      <c r="AE48" s="5" t="s">
        <v>20</v>
      </c>
    </row>
    <row r="49" spans="1:31" x14ac:dyDescent="0.35">
      <c r="A49" s="1">
        <v>2022</v>
      </c>
      <c r="B49" t="s">
        <v>21</v>
      </c>
      <c r="C49" s="2">
        <f t="shared" ref="C49:C60" si="34">+R49*2000</f>
        <v>1159.9339428909068</v>
      </c>
      <c r="D49" s="2">
        <f t="shared" ref="D49:D60" si="35">+S49*2000</f>
        <v>1.1688869327040576</v>
      </c>
      <c r="E49" s="2">
        <f t="shared" ref="E49:E60" si="36">+T49*2000</f>
        <v>3069.6886132174664</v>
      </c>
      <c r="F49" s="2">
        <f t="shared" ref="F49:F60" si="37">+U49*2000</f>
        <v>6298.0547947736532</v>
      </c>
      <c r="G49" s="2">
        <f t="shared" ref="G49:G60" si="38">+V49*2000</f>
        <v>659.12767491424188</v>
      </c>
      <c r="H49" s="2">
        <f t="shared" ref="H49:H60" si="39">+W49*2000</f>
        <v>2010.0716778105138</v>
      </c>
      <c r="I49" s="2">
        <f t="shared" ref="I49:I60" si="40">+X49*2000</f>
        <v>1947.4277537015628</v>
      </c>
      <c r="J49" s="2">
        <f t="shared" ref="J49:J60" si="41">+Y49*2000</f>
        <v>29.123990565257092</v>
      </c>
      <c r="K49" s="2">
        <f t="shared" ref="K49:K60" si="42">+Z49*2000</f>
        <v>469.35194188644095</v>
      </c>
      <c r="L49" s="17">
        <f t="shared" ref="L49:L60" si="43">+AA49*2000</f>
        <v>101698497.92476653</v>
      </c>
      <c r="M49" s="2">
        <f t="shared" ref="M49:M60" si="44">+AB49*2000</f>
        <v>2028.6181136738519</v>
      </c>
      <c r="N49" s="2">
        <f t="shared" ref="N49:N60" si="45">+AC49*2000</f>
        <v>196.05993310136938</v>
      </c>
      <c r="O49" s="2">
        <f t="shared" ref="O49:O60" si="46">+AD49*2000</f>
        <v>453.4688187248895</v>
      </c>
      <c r="P49" s="17">
        <f t="shared" ref="P49:P60" si="47">+AE49*2000</f>
        <v>101807639.23767254</v>
      </c>
      <c r="R49" s="14">
        <v>0.57996697144545339</v>
      </c>
      <c r="S49" s="14">
        <v>5.8444346635202885E-4</v>
      </c>
      <c r="T49" s="14">
        <v>1.5348443066087332</v>
      </c>
      <c r="U49" s="14">
        <v>3.1490273973868268</v>
      </c>
      <c r="V49" s="14">
        <v>0.32956383745712092</v>
      </c>
      <c r="W49" s="14">
        <v>1.0050358389052569</v>
      </c>
      <c r="X49" s="14">
        <v>0.97371387685078137</v>
      </c>
      <c r="Y49" s="14">
        <v>1.4561995282628547E-2</v>
      </c>
      <c r="Z49" s="14">
        <v>0.23467597094322049</v>
      </c>
      <c r="AA49" s="15">
        <v>50849.248962383266</v>
      </c>
      <c r="AB49" s="14">
        <v>1.014309056836926</v>
      </c>
      <c r="AC49" s="14">
        <v>9.8029966550684688E-2</v>
      </c>
      <c r="AD49" s="14">
        <v>0.22673440936244474</v>
      </c>
      <c r="AE49" s="15">
        <v>50903.819618836271</v>
      </c>
    </row>
    <row r="50" spans="1:31" x14ac:dyDescent="0.35">
      <c r="A50" s="1">
        <v>2022</v>
      </c>
      <c r="B50" t="s">
        <v>22</v>
      </c>
      <c r="C50" s="2">
        <f t="shared" si="34"/>
        <v>967.34348093217807</v>
      </c>
      <c r="D50" s="2">
        <f t="shared" si="35"/>
        <v>1.5408992681144631</v>
      </c>
      <c r="E50" s="2">
        <f t="shared" si="36"/>
        <v>4161.9607682613432</v>
      </c>
      <c r="F50" s="2">
        <f t="shared" si="37"/>
        <v>7258.7431562825932</v>
      </c>
      <c r="G50" s="2">
        <f t="shared" si="38"/>
        <v>1027.5201888470683</v>
      </c>
      <c r="H50" s="2">
        <f t="shared" si="39"/>
        <v>2988.9927132805647</v>
      </c>
      <c r="I50" s="2">
        <f t="shared" si="40"/>
        <v>2878.3888818572127</v>
      </c>
      <c r="J50" s="2">
        <f t="shared" si="41"/>
        <v>38.420489505550115</v>
      </c>
      <c r="K50" s="2">
        <f t="shared" si="42"/>
        <v>599.77461469816967</v>
      </c>
      <c r="L50" s="17">
        <f t="shared" si="43"/>
        <v>136915875.35771579</v>
      </c>
      <c r="M50" s="2">
        <f t="shared" si="44"/>
        <v>2705.8663993660871</v>
      </c>
      <c r="N50" s="2">
        <f t="shared" si="45"/>
        <v>264.53529780266103</v>
      </c>
      <c r="O50" s="2">
        <f t="shared" si="46"/>
        <v>597.87560019233251</v>
      </c>
      <c r="P50" s="17">
        <f t="shared" si="47"/>
        <v>137062353.53644511</v>
      </c>
      <c r="R50" s="14">
        <v>0.48367174046608902</v>
      </c>
      <c r="S50" s="14">
        <v>7.7044963405723151E-4</v>
      </c>
      <c r="T50" s="14">
        <v>2.0809803841306715</v>
      </c>
      <c r="U50" s="14">
        <v>3.6293715781412965</v>
      </c>
      <c r="V50" s="14">
        <v>0.51376009442353421</v>
      </c>
      <c r="W50" s="14">
        <v>1.4944963566402822</v>
      </c>
      <c r="X50" s="14">
        <v>1.4391944409286064</v>
      </c>
      <c r="Y50" s="14">
        <v>1.9210244752775059E-2</v>
      </c>
      <c r="Z50" s="14">
        <v>0.29988730734908486</v>
      </c>
      <c r="AA50" s="15">
        <v>68457.937678857896</v>
      </c>
      <c r="AB50" s="14">
        <v>1.3529331996830436</v>
      </c>
      <c r="AC50" s="14">
        <v>0.13226764890133053</v>
      </c>
      <c r="AD50" s="14">
        <v>0.29893780009616627</v>
      </c>
      <c r="AE50" s="15">
        <v>68531.176768222562</v>
      </c>
    </row>
    <row r="51" spans="1:31" x14ac:dyDescent="0.35">
      <c r="A51" s="1">
        <v>2022</v>
      </c>
      <c r="B51" t="s">
        <v>23</v>
      </c>
      <c r="C51" s="2">
        <f t="shared" si="34"/>
        <v>677.50605566335628</v>
      </c>
      <c r="D51" s="2">
        <f t="shared" si="35"/>
        <v>1.8952527207320868</v>
      </c>
      <c r="E51" s="2">
        <f t="shared" si="36"/>
        <v>5349.7790527218012</v>
      </c>
      <c r="F51" s="2">
        <f t="shared" si="37"/>
        <v>8291.7029396077578</v>
      </c>
      <c r="G51" s="2">
        <f t="shared" si="38"/>
        <v>1171.6342001132175</v>
      </c>
      <c r="H51" s="2">
        <f t="shared" si="39"/>
        <v>3451.7978120052335</v>
      </c>
      <c r="I51" s="2">
        <f t="shared" si="40"/>
        <v>3320.0817898136816</v>
      </c>
      <c r="J51" s="2">
        <f t="shared" si="41"/>
        <v>47.237772021355497</v>
      </c>
      <c r="K51" s="2">
        <f t="shared" si="42"/>
        <v>713.23853496360016</v>
      </c>
      <c r="L51" s="17">
        <f t="shared" si="43"/>
        <v>160177043.10283753</v>
      </c>
      <c r="M51" s="2">
        <f t="shared" si="44"/>
        <v>3164.5952726611386</v>
      </c>
      <c r="N51" s="2">
        <f t="shared" si="45"/>
        <v>309.74141522996217</v>
      </c>
      <c r="O51" s="2">
        <f t="shared" si="46"/>
        <v>705.36677949135105</v>
      </c>
      <c r="P51" s="17">
        <f t="shared" si="47"/>
        <v>160348460.92639256</v>
      </c>
      <c r="R51" s="14">
        <v>0.33875302783167816</v>
      </c>
      <c r="S51" s="14">
        <v>9.4762636036604345E-4</v>
      </c>
      <c r="T51" s="14">
        <v>2.6748895263609005</v>
      </c>
      <c r="U51" s="14">
        <v>4.1458514698038789</v>
      </c>
      <c r="V51" s="14">
        <v>0.58581710005660881</v>
      </c>
      <c r="W51" s="14">
        <v>1.7258989060026166</v>
      </c>
      <c r="X51" s="14">
        <v>1.6600408949068408</v>
      </c>
      <c r="Y51" s="14">
        <v>2.3618886010677749E-2</v>
      </c>
      <c r="Z51" s="14">
        <v>0.35661926748180006</v>
      </c>
      <c r="AA51" s="15">
        <v>80088.521551418773</v>
      </c>
      <c r="AB51" s="14">
        <v>1.5822976363305692</v>
      </c>
      <c r="AC51" s="14">
        <v>0.15487070761498109</v>
      </c>
      <c r="AD51" s="14">
        <v>0.35268338974567554</v>
      </c>
      <c r="AE51" s="15">
        <v>80174.230463196276</v>
      </c>
    </row>
    <row r="52" spans="1:31" x14ac:dyDescent="0.35">
      <c r="A52" s="1">
        <v>2022</v>
      </c>
      <c r="B52" t="s">
        <v>24</v>
      </c>
      <c r="C52" s="2">
        <f t="shared" si="34"/>
        <v>1590.070129491829</v>
      </c>
      <c r="D52" s="2">
        <f t="shared" si="35"/>
        <v>0.94612780024475884</v>
      </c>
      <c r="E52" s="2">
        <f t="shared" si="36"/>
        <v>1827.3180075137802</v>
      </c>
      <c r="F52" s="2">
        <f t="shared" si="37"/>
        <v>4849.0125780751468</v>
      </c>
      <c r="G52" s="2">
        <f t="shared" si="38"/>
        <v>609.90679036714801</v>
      </c>
      <c r="H52" s="2">
        <f t="shared" si="39"/>
        <v>1742.5254965024278</v>
      </c>
      <c r="I52" s="2">
        <f t="shared" si="40"/>
        <v>1653.672215025917</v>
      </c>
      <c r="J52" s="2">
        <f t="shared" si="41"/>
        <v>23.590844525567785</v>
      </c>
      <c r="K52" s="2">
        <f t="shared" si="42"/>
        <v>402.10166435485723</v>
      </c>
      <c r="L52" s="17">
        <f t="shared" si="43"/>
        <v>79322854.773571044</v>
      </c>
      <c r="M52" s="2">
        <f t="shared" si="44"/>
        <v>1598.4672186883479</v>
      </c>
      <c r="N52" s="2">
        <f t="shared" si="45"/>
        <v>153.35716510542994</v>
      </c>
      <c r="O52" s="2">
        <f t="shared" si="46"/>
        <v>347.49157118013323</v>
      </c>
      <c r="P52" s="17">
        <f t="shared" si="47"/>
        <v>79408516.889239684</v>
      </c>
      <c r="R52" s="14">
        <v>0.79503506474591445</v>
      </c>
      <c r="S52" s="14">
        <v>4.7306390012237943E-4</v>
      </c>
      <c r="T52" s="14">
        <v>0.91365900375689013</v>
      </c>
      <c r="U52" s="14">
        <v>2.4245062890375735</v>
      </c>
      <c r="V52" s="14">
        <v>0.30495339518357401</v>
      </c>
      <c r="W52" s="14">
        <v>0.87126274825121386</v>
      </c>
      <c r="X52" s="14">
        <v>0.82683610751295855</v>
      </c>
      <c r="Y52" s="14">
        <v>1.1795422262783893E-2</v>
      </c>
      <c r="Z52" s="14">
        <v>0.20105083217742861</v>
      </c>
      <c r="AA52" s="15">
        <v>39661.427386785523</v>
      </c>
      <c r="AB52" s="14">
        <v>0.79923360934417398</v>
      </c>
      <c r="AC52" s="14">
        <v>7.6678582552714966E-2</v>
      </c>
      <c r="AD52" s="14">
        <v>0.17374578559006662</v>
      </c>
      <c r="AE52" s="15">
        <v>39704.258444619845</v>
      </c>
    </row>
    <row r="53" spans="1:31" x14ac:dyDescent="0.35">
      <c r="A53" s="1">
        <v>2022</v>
      </c>
      <c r="B53" t="s">
        <v>25</v>
      </c>
      <c r="C53" s="2">
        <f t="shared" si="34"/>
        <v>8620.9959751363003</v>
      </c>
      <c r="D53" s="2">
        <f t="shared" si="35"/>
        <v>1.402831176617741</v>
      </c>
      <c r="E53" s="2">
        <f t="shared" si="36"/>
        <v>2339.6726772100378</v>
      </c>
      <c r="F53" s="2">
        <f t="shared" si="37"/>
        <v>10806.023953672044</v>
      </c>
      <c r="G53" s="2">
        <f t="shared" si="38"/>
        <v>996.13368553121848</v>
      </c>
      <c r="H53" s="2">
        <f t="shared" si="39"/>
        <v>3094.1468063962075</v>
      </c>
      <c r="I53" s="2">
        <f t="shared" si="40"/>
        <v>3003.4289618302755</v>
      </c>
      <c r="J53" s="2">
        <f t="shared" si="41"/>
        <v>35.101647121468396</v>
      </c>
      <c r="K53" s="2">
        <f t="shared" si="42"/>
        <v>2916.0586527796299</v>
      </c>
      <c r="L53" s="17">
        <f t="shared" si="43"/>
        <v>134240788.00147554</v>
      </c>
      <c r="M53" s="2">
        <f t="shared" si="44"/>
        <v>8358.1414953213662</v>
      </c>
      <c r="N53" s="2">
        <f t="shared" si="45"/>
        <v>291.86610004225338</v>
      </c>
      <c r="O53" s="2">
        <f t="shared" si="46"/>
        <v>571.30814850735635</v>
      </c>
      <c r="P53" s="17">
        <f t="shared" si="47"/>
        <v>134536712.4366712</v>
      </c>
      <c r="R53" s="14">
        <v>4.3104979875681497</v>
      </c>
      <c r="S53" s="14">
        <v>7.0141558830887052E-4</v>
      </c>
      <c r="T53" s="14">
        <v>1.169836338605019</v>
      </c>
      <c r="U53" s="14">
        <v>5.4030119768360221</v>
      </c>
      <c r="V53" s="14">
        <v>0.49806684276560925</v>
      </c>
      <c r="W53" s="14">
        <v>1.5470734031981037</v>
      </c>
      <c r="X53" s="14">
        <v>1.5017144809151377</v>
      </c>
      <c r="Y53" s="14">
        <v>1.7550823560734199E-2</v>
      </c>
      <c r="Z53" s="14">
        <v>1.458029326389815</v>
      </c>
      <c r="AA53" s="15">
        <v>67120.394000737768</v>
      </c>
      <c r="AB53" s="14">
        <v>4.179070747660683</v>
      </c>
      <c r="AC53" s="14">
        <v>0.14593305002112669</v>
      </c>
      <c r="AD53" s="14">
        <v>0.28565407425367817</v>
      </c>
      <c r="AE53" s="15">
        <v>67268.356218335597</v>
      </c>
    </row>
    <row r="54" spans="1:31" x14ac:dyDescent="0.35">
      <c r="A54" s="1">
        <v>2022</v>
      </c>
      <c r="B54" t="s">
        <v>26</v>
      </c>
      <c r="C54" s="2">
        <f t="shared" si="34"/>
        <v>16302.858331031455</v>
      </c>
      <c r="D54" s="2">
        <f t="shared" si="35"/>
        <v>1.64066242720345</v>
      </c>
      <c r="E54" s="2">
        <f t="shared" si="36"/>
        <v>2754.2545965628065</v>
      </c>
      <c r="F54" s="2">
        <f t="shared" si="37"/>
        <v>15565.877020908691</v>
      </c>
      <c r="G54" s="2">
        <f t="shared" si="38"/>
        <v>1260.3051321436328</v>
      </c>
      <c r="H54" s="2">
        <f t="shared" si="39"/>
        <v>3840.1840581074807</v>
      </c>
      <c r="I54" s="2">
        <f t="shared" si="40"/>
        <v>3703.1111980838059</v>
      </c>
      <c r="J54" s="2">
        <f t="shared" si="41"/>
        <v>41.008809741646402</v>
      </c>
      <c r="K54" s="2">
        <f t="shared" si="42"/>
        <v>4790.0390997184004</v>
      </c>
      <c r="L54" s="17">
        <f t="shared" si="43"/>
        <v>154244393.44109678</v>
      </c>
      <c r="M54" s="2">
        <f t="shared" si="44"/>
        <v>15715.456488101234</v>
      </c>
      <c r="N54" s="2">
        <f t="shared" si="45"/>
        <v>387.94698838987853</v>
      </c>
      <c r="O54" s="2">
        <f t="shared" si="46"/>
        <v>634.14818664170741</v>
      </c>
      <c r="P54" s="17">
        <f t="shared" si="47"/>
        <v>154752873.80783942</v>
      </c>
      <c r="R54" s="14">
        <v>8.1514291655157276</v>
      </c>
      <c r="S54" s="14">
        <v>8.2033121360172506E-4</v>
      </c>
      <c r="T54" s="14">
        <v>1.3771272982814031</v>
      </c>
      <c r="U54" s="14">
        <v>7.7829385104543451</v>
      </c>
      <c r="V54" s="14">
        <v>0.63015256607181636</v>
      </c>
      <c r="W54" s="14">
        <v>1.9200920290537404</v>
      </c>
      <c r="X54" s="14">
        <v>1.851555599041903</v>
      </c>
      <c r="Y54" s="14">
        <v>2.0504404870823202E-2</v>
      </c>
      <c r="Z54" s="14">
        <v>2.3950195498592004</v>
      </c>
      <c r="AA54" s="15">
        <v>77122.196720548396</v>
      </c>
      <c r="AB54" s="14">
        <v>7.8577282440506169</v>
      </c>
      <c r="AC54" s="14">
        <v>0.19397349419493926</v>
      </c>
      <c r="AD54" s="14">
        <v>0.31707409332085368</v>
      </c>
      <c r="AE54" s="15">
        <v>77376.436903919704</v>
      </c>
    </row>
    <row r="55" spans="1:31" x14ac:dyDescent="0.35">
      <c r="A55" s="1">
        <v>2022</v>
      </c>
      <c r="B55" t="s">
        <v>27</v>
      </c>
      <c r="C55" s="2">
        <f t="shared" si="34"/>
        <v>32598.707057961292</v>
      </c>
      <c r="D55" s="2">
        <f t="shared" si="35"/>
        <v>1.4092436861606321</v>
      </c>
      <c r="E55" s="2">
        <f t="shared" si="36"/>
        <v>3245.2348786472089</v>
      </c>
      <c r="F55" s="2">
        <f t="shared" si="37"/>
        <v>19234.29020401826</v>
      </c>
      <c r="G55" s="2">
        <f t="shared" si="38"/>
        <v>1419.1637955586868</v>
      </c>
      <c r="H55" s="2">
        <f t="shared" si="39"/>
        <v>4377.595181217368</v>
      </c>
      <c r="I55" s="2">
        <f t="shared" si="40"/>
        <v>4223.9247061022406</v>
      </c>
      <c r="J55" s="2">
        <f t="shared" si="41"/>
        <v>35.128751078482082</v>
      </c>
      <c r="K55" s="2">
        <f t="shared" si="42"/>
        <v>9596.9895628179602</v>
      </c>
      <c r="L55" s="17">
        <f t="shared" si="43"/>
        <v>167062534.62935758</v>
      </c>
      <c r="M55" s="2">
        <f t="shared" si="44"/>
        <v>37417.047249117299</v>
      </c>
      <c r="N55" s="2">
        <f t="shared" si="45"/>
        <v>467.99801955921822</v>
      </c>
      <c r="O55" s="2">
        <f t="shared" si="46"/>
        <v>672.15363489181118</v>
      </c>
      <c r="P55" s="17">
        <f t="shared" si="47"/>
        <v>168629824.22041422</v>
      </c>
      <c r="R55" s="14">
        <v>16.299353528980646</v>
      </c>
      <c r="S55" s="14">
        <v>7.0462184308031606E-4</v>
      </c>
      <c r="T55" s="14">
        <v>1.6226174393236044</v>
      </c>
      <c r="U55" s="14">
        <v>9.6171451020091308</v>
      </c>
      <c r="V55" s="14">
        <v>0.70958189777934344</v>
      </c>
      <c r="W55" s="14">
        <v>2.1887975906086838</v>
      </c>
      <c r="X55" s="14">
        <v>2.1119623530511205</v>
      </c>
      <c r="Y55" s="14">
        <v>1.7564375539241041E-2</v>
      </c>
      <c r="Z55" s="14">
        <v>4.79849478140898</v>
      </c>
      <c r="AA55" s="15">
        <v>83531.267314678786</v>
      </c>
      <c r="AB55" s="14">
        <v>18.708523624558648</v>
      </c>
      <c r="AC55" s="14">
        <v>0.23399900977960911</v>
      </c>
      <c r="AD55" s="14">
        <v>0.33607681744590556</v>
      </c>
      <c r="AE55" s="15">
        <v>84314.912110207108</v>
      </c>
    </row>
    <row r="56" spans="1:31" x14ac:dyDescent="0.35">
      <c r="A56" s="1">
        <v>2022</v>
      </c>
      <c r="B56" t="s">
        <v>28</v>
      </c>
      <c r="C56" s="2">
        <f t="shared" si="34"/>
        <v>170152.9150962205</v>
      </c>
      <c r="D56" s="2">
        <f t="shared" si="35"/>
        <v>1.3334498513038693</v>
      </c>
      <c r="E56" s="2">
        <f t="shared" si="36"/>
        <v>4977.4540470976535</v>
      </c>
      <c r="F56" s="2">
        <f t="shared" si="37"/>
        <v>55014.884568492642</v>
      </c>
      <c r="G56" s="2">
        <f t="shared" si="38"/>
        <v>2662.0790847766125</v>
      </c>
      <c r="H56" s="2">
        <f t="shared" si="39"/>
        <v>8858.2399332375098</v>
      </c>
      <c r="I56" s="2">
        <f t="shared" si="40"/>
        <v>8687.4114049170712</v>
      </c>
      <c r="J56" s="2">
        <f t="shared" si="41"/>
        <v>33.240553789067974</v>
      </c>
      <c r="K56" s="2">
        <f t="shared" si="42"/>
        <v>4422.1779586408657</v>
      </c>
      <c r="L56" s="17">
        <f t="shared" si="43"/>
        <v>253374859.35107058</v>
      </c>
      <c r="M56" s="2">
        <f t="shared" si="44"/>
        <v>171864.35334301461</v>
      </c>
      <c r="N56" s="2">
        <f t="shared" si="45"/>
        <v>1148.1647768975613</v>
      </c>
      <c r="O56" s="2">
        <f t="shared" si="46"/>
        <v>809.9536825478516</v>
      </c>
      <c r="P56" s="17">
        <f t="shared" si="47"/>
        <v>258013621.28816146</v>
      </c>
      <c r="R56" s="14">
        <v>85.076457548110255</v>
      </c>
      <c r="S56" s="14">
        <v>6.667249256519346E-4</v>
      </c>
      <c r="T56" s="14">
        <v>2.4887270235488268</v>
      </c>
      <c r="U56" s="14">
        <v>27.50744228424632</v>
      </c>
      <c r="V56" s="14">
        <v>1.3310395423883064</v>
      </c>
      <c r="W56" s="14">
        <v>4.4291199666187548</v>
      </c>
      <c r="X56" s="14">
        <v>4.3437057024585357</v>
      </c>
      <c r="Y56" s="14">
        <v>1.6620276894533988E-2</v>
      </c>
      <c r="Z56" s="14">
        <v>2.2110889793204329</v>
      </c>
      <c r="AA56" s="15">
        <v>126687.4296755353</v>
      </c>
      <c r="AB56" s="14">
        <v>85.932176671507307</v>
      </c>
      <c r="AC56" s="14">
        <v>0.57408238844878068</v>
      </c>
      <c r="AD56" s="14">
        <v>0.4049768412739258</v>
      </c>
      <c r="AE56" s="15">
        <v>129006.81064408073</v>
      </c>
    </row>
    <row r="57" spans="1:31" x14ac:dyDescent="0.35">
      <c r="A57" s="1">
        <v>2022</v>
      </c>
      <c r="B57" t="s">
        <v>29</v>
      </c>
      <c r="C57" s="2">
        <f t="shared" si="34"/>
        <v>834184.92736866663</v>
      </c>
      <c r="D57" s="2">
        <f t="shared" si="35"/>
        <v>3.9928062187328024</v>
      </c>
      <c r="E57" s="2">
        <f t="shared" si="36"/>
        <v>5253.9414778007877</v>
      </c>
      <c r="F57" s="2">
        <f t="shared" si="37"/>
        <v>313821.18383111892</v>
      </c>
      <c r="G57" s="2">
        <f t="shared" si="38"/>
        <v>12233.501783672988</v>
      </c>
      <c r="H57" s="2">
        <f t="shared" si="39"/>
        <v>41991.23479945289</v>
      </c>
      <c r="I57" s="2">
        <f t="shared" si="40"/>
        <v>41396.763296958263</v>
      </c>
      <c r="J57" s="2">
        <f t="shared" si="41"/>
        <v>100.89170510814984</v>
      </c>
      <c r="K57" s="2">
        <f t="shared" si="42"/>
        <v>999065.98599159834</v>
      </c>
      <c r="L57" s="17">
        <f t="shared" si="43"/>
        <v>809327085.58567011</v>
      </c>
      <c r="M57" s="2">
        <f t="shared" si="44"/>
        <v>187224.79615737963</v>
      </c>
      <c r="N57" s="2">
        <f t="shared" si="45"/>
        <v>6263.3529824753668</v>
      </c>
      <c r="O57" s="2">
        <f t="shared" si="46"/>
        <v>29902.636552149092</v>
      </c>
      <c r="P57" s="17">
        <f t="shared" si="47"/>
        <v>815867264.67838192</v>
      </c>
      <c r="R57" s="14">
        <v>417.09246368433332</v>
      </c>
      <c r="S57" s="14">
        <v>1.9964031093664012E-3</v>
      </c>
      <c r="T57" s="14">
        <v>2.6269707389003938</v>
      </c>
      <c r="U57" s="14">
        <v>156.91059191555945</v>
      </c>
      <c r="V57" s="14">
        <v>6.1167508918364941</v>
      </c>
      <c r="W57" s="14">
        <v>20.995617399726445</v>
      </c>
      <c r="X57" s="14">
        <v>20.698381648479131</v>
      </c>
      <c r="Y57" s="14">
        <v>5.0445852554074917E-2</v>
      </c>
      <c r="Z57" s="14">
        <v>499.53299299579919</v>
      </c>
      <c r="AA57" s="15">
        <v>404663.54279283504</v>
      </c>
      <c r="AB57" s="14">
        <v>93.612398078689822</v>
      </c>
      <c r="AC57" s="14">
        <v>3.1316764912376835</v>
      </c>
      <c r="AD57" s="14">
        <v>14.951318276074545</v>
      </c>
      <c r="AE57" s="15">
        <v>407933.63233919098</v>
      </c>
    </row>
    <row r="58" spans="1:31" x14ac:dyDescent="0.35">
      <c r="A58" s="1">
        <v>2022</v>
      </c>
      <c r="B58" t="s">
        <v>30</v>
      </c>
      <c r="C58" s="2">
        <f t="shared" si="34"/>
        <v>349479.53311597131</v>
      </c>
      <c r="D58" s="2">
        <f t="shared" si="35"/>
        <v>4.7785701094599418</v>
      </c>
      <c r="E58" s="2">
        <f t="shared" si="36"/>
        <v>8617.6032305557055</v>
      </c>
      <c r="F58" s="2">
        <f t="shared" si="37"/>
        <v>110990.48969639451</v>
      </c>
      <c r="G58" s="2">
        <f t="shared" si="38"/>
        <v>6763.3825016145765</v>
      </c>
      <c r="H58" s="2">
        <f t="shared" si="39"/>
        <v>19597.574650213573</v>
      </c>
      <c r="I58" s="2">
        <f t="shared" si="40"/>
        <v>18951.790867730746</v>
      </c>
      <c r="J58" s="2">
        <f t="shared" si="41"/>
        <v>119.06424839549244</v>
      </c>
      <c r="K58" s="2">
        <f t="shared" si="42"/>
        <v>263694.33896304405</v>
      </c>
      <c r="L58" s="17">
        <f t="shared" si="43"/>
        <v>422351011.09015095</v>
      </c>
      <c r="M58" s="2">
        <f t="shared" si="44"/>
        <v>173400.34946751781</v>
      </c>
      <c r="N58" s="2">
        <f t="shared" si="45"/>
        <v>2312.8715581161</v>
      </c>
      <c r="O58" s="2">
        <f t="shared" si="46"/>
        <v>21542.337764029562</v>
      </c>
      <c r="P58" s="17">
        <f t="shared" si="47"/>
        <v>427375255.55115736</v>
      </c>
      <c r="R58" s="14">
        <v>174.73976655798566</v>
      </c>
      <c r="S58" s="14">
        <v>2.3892850547299711E-3</v>
      </c>
      <c r="T58" s="14">
        <v>4.3088016152778525</v>
      </c>
      <c r="U58" s="14">
        <v>55.495244848197252</v>
      </c>
      <c r="V58" s="14">
        <v>3.3816912508072883</v>
      </c>
      <c r="W58" s="14">
        <v>9.7987873251067867</v>
      </c>
      <c r="X58" s="14">
        <v>9.4758954338653734</v>
      </c>
      <c r="Y58" s="14">
        <v>5.9532124197746221E-2</v>
      </c>
      <c r="Z58" s="14">
        <v>131.84716948152203</v>
      </c>
      <c r="AA58" s="15">
        <v>211175.50554507549</v>
      </c>
      <c r="AB58" s="14">
        <v>86.700174733758899</v>
      </c>
      <c r="AC58" s="14">
        <v>1.15643577905805</v>
      </c>
      <c r="AD58" s="14">
        <v>10.771168882014781</v>
      </c>
      <c r="AE58" s="15">
        <v>213687.62777557867</v>
      </c>
    </row>
    <row r="59" spans="1:31" x14ac:dyDescent="0.35">
      <c r="A59" s="1">
        <v>2022</v>
      </c>
      <c r="B59" t="s">
        <v>31</v>
      </c>
      <c r="C59" s="2">
        <f t="shared" si="34"/>
        <v>241084.87557350504</v>
      </c>
      <c r="D59" s="2">
        <f t="shared" si="35"/>
        <v>4.028899821825016</v>
      </c>
      <c r="E59" s="2">
        <f t="shared" si="36"/>
        <v>8221.6807043856916</v>
      </c>
      <c r="F59" s="2">
        <f t="shared" si="37"/>
        <v>79001.694082001763</v>
      </c>
      <c r="G59" s="2">
        <f t="shared" si="38"/>
        <v>7286.5803183810049</v>
      </c>
      <c r="H59" s="2">
        <f t="shared" si="39"/>
        <v>18027.328256211094</v>
      </c>
      <c r="I59" s="2">
        <f t="shared" si="40"/>
        <v>17440.504022480931</v>
      </c>
      <c r="J59" s="2">
        <f t="shared" si="41"/>
        <v>100.38794237742694</v>
      </c>
      <c r="K59" s="2">
        <f t="shared" si="42"/>
        <v>100914.046850258</v>
      </c>
      <c r="L59" s="17">
        <f t="shared" si="43"/>
        <v>348943982.50633693</v>
      </c>
      <c r="M59" s="2">
        <f t="shared" si="44"/>
        <v>203295.49020097675</v>
      </c>
      <c r="N59" s="2">
        <f t="shared" si="45"/>
        <v>1628.6150673863015</v>
      </c>
      <c r="O59" s="2">
        <f t="shared" si="46"/>
        <v>5833.1508707940347</v>
      </c>
      <c r="P59" s="17">
        <f t="shared" si="47"/>
        <v>354511697.0514425</v>
      </c>
      <c r="R59" s="14">
        <v>120.54243778675252</v>
      </c>
      <c r="S59" s="14">
        <v>2.0144499109125079E-3</v>
      </c>
      <c r="T59" s="14">
        <v>4.110840352192846</v>
      </c>
      <c r="U59" s="14">
        <v>39.500847041000881</v>
      </c>
      <c r="V59" s="14">
        <v>3.6432901591905025</v>
      </c>
      <c r="W59" s="14">
        <v>9.0136641281055478</v>
      </c>
      <c r="X59" s="14">
        <v>8.7202520112404649</v>
      </c>
      <c r="Y59" s="14">
        <v>5.0193971188713472E-2</v>
      </c>
      <c r="Z59" s="14">
        <v>50.457023425129002</v>
      </c>
      <c r="AA59" s="15">
        <v>174471.99125316847</v>
      </c>
      <c r="AB59" s="14">
        <v>101.64774510048838</v>
      </c>
      <c r="AC59" s="14">
        <v>0.81430753369315079</v>
      </c>
      <c r="AD59" s="14">
        <v>2.9165754353970175</v>
      </c>
      <c r="AE59" s="15">
        <v>177255.84852572126</v>
      </c>
    </row>
    <row r="60" spans="1:31" x14ac:dyDescent="0.35">
      <c r="A60" s="1">
        <v>2022</v>
      </c>
      <c r="B60" t="s">
        <v>32</v>
      </c>
      <c r="C60" s="2">
        <f t="shared" si="34"/>
        <v>142130.89773456741</v>
      </c>
      <c r="D60" s="2">
        <f t="shared" si="35"/>
        <v>4.3160176531711887</v>
      </c>
      <c r="E60" s="2">
        <f t="shared" si="36"/>
        <v>7983.5684851953274</v>
      </c>
      <c r="F60" s="2">
        <f t="shared" si="37"/>
        <v>56238.361080403331</v>
      </c>
      <c r="G60" s="2">
        <f t="shared" si="38"/>
        <v>5336.2708786278317</v>
      </c>
      <c r="H60" s="2">
        <f t="shared" si="39"/>
        <v>13338.125730465094</v>
      </c>
      <c r="I60" s="2">
        <f t="shared" si="40"/>
        <v>12814.762311079054</v>
      </c>
      <c r="J60" s="2">
        <f t="shared" si="41"/>
        <v>107.54103491697887</v>
      </c>
      <c r="K60" s="2">
        <f t="shared" si="42"/>
        <v>45102.918004235857</v>
      </c>
      <c r="L60" s="17">
        <f t="shared" si="43"/>
        <v>286943059.34346509</v>
      </c>
      <c r="M60" s="2">
        <f t="shared" si="44"/>
        <v>136980.47613096083</v>
      </c>
      <c r="N60" s="2">
        <f t="shared" si="45"/>
        <v>1168.2880821288279</v>
      </c>
      <c r="O60" s="2">
        <f t="shared" si="46"/>
        <v>3801.9243108940659</v>
      </c>
      <c r="P60" s="17">
        <f t="shared" si="47"/>
        <v>290715721.09521347</v>
      </c>
      <c r="R60" s="14">
        <v>71.065448867283706</v>
      </c>
      <c r="S60" s="14">
        <v>2.1580088265855946E-3</v>
      </c>
      <c r="T60" s="14">
        <v>3.9917842425976637</v>
      </c>
      <c r="U60" s="14">
        <v>28.119180540201665</v>
      </c>
      <c r="V60" s="14">
        <v>2.6681354393139158</v>
      </c>
      <c r="W60" s="14">
        <v>6.6690628652325472</v>
      </c>
      <c r="X60" s="14">
        <v>6.407381155539527</v>
      </c>
      <c r="Y60" s="14">
        <v>5.3770517458489438E-2</v>
      </c>
      <c r="Z60" s="14">
        <v>22.551459002117927</v>
      </c>
      <c r="AA60" s="15">
        <v>143471.52967173254</v>
      </c>
      <c r="AB60" s="14">
        <v>68.490238065480412</v>
      </c>
      <c r="AC60" s="14">
        <v>0.58414404106441398</v>
      </c>
      <c r="AD60" s="14">
        <v>1.9009621554470331</v>
      </c>
      <c r="AE60" s="15">
        <v>145357.86054760675</v>
      </c>
    </row>
    <row r="61" spans="1:31" x14ac:dyDescent="0.35">
      <c r="A61" s="1"/>
      <c r="B61" t="s">
        <v>33</v>
      </c>
      <c r="C61" s="2">
        <f t="shared" ref="C61:P61" si="48">SUM(C49:C60)</f>
        <v>1798950.5638620383</v>
      </c>
      <c r="D61" s="2">
        <f t="shared" si="48"/>
        <v>28.453647666270008</v>
      </c>
      <c r="E61" s="2">
        <f t="shared" si="48"/>
        <v>57802.156539169613</v>
      </c>
      <c r="F61" s="2">
        <f t="shared" si="48"/>
        <v>687370.31790574943</v>
      </c>
      <c r="G61" s="2">
        <f t="shared" si="48"/>
        <v>41425.606034548226</v>
      </c>
      <c r="H61" s="2">
        <f t="shared" si="48"/>
        <v>123317.81711489997</v>
      </c>
      <c r="I61" s="2">
        <f t="shared" si="48"/>
        <v>120021.26740958076</v>
      </c>
      <c r="J61" s="2">
        <f t="shared" si="48"/>
        <v>710.73778914644345</v>
      </c>
      <c r="K61" s="2">
        <f t="shared" si="48"/>
        <v>1432687.0218389963</v>
      </c>
      <c r="L61" s="17">
        <f t="shared" si="48"/>
        <v>3054601985.1075144</v>
      </c>
      <c r="M61" s="2">
        <f t="shared" si="48"/>
        <v>943753.65753677895</v>
      </c>
      <c r="N61" s="2">
        <f t="shared" si="48"/>
        <v>14592.797386234928</v>
      </c>
      <c r="O61" s="2">
        <f t="shared" si="48"/>
        <v>65871.815920044202</v>
      </c>
      <c r="P61" s="17">
        <f t="shared" si="48"/>
        <v>3083029940.7190313</v>
      </c>
      <c r="R61" s="12">
        <f t="shared" ref="R61:AE61" si="49">SUM(R49:R60)</f>
        <v>899.47528193101925</v>
      </c>
      <c r="S61" s="12">
        <f t="shared" si="49"/>
        <v>1.4226823833135007E-2</v>
      </c>
      <c r="T61" s="12">
        <f t="shared" si="49"/>
        <v>28.901078269584804</v>
      </c>
      <c r="U61" s="12">
        <f t="shared" si="49"/>
        <v>343.6851589528747</v>
      </c>
      <c r="V61" s="12">
        <f t="shared" si="49"/>
        <v>20.712803017274112</v>
      </c>
      <c r="W61" s="12">
        <f t="shared" si="49"/>
        <v>61.658908557449976</v>
      </c>
      <c r="X61" s="12">
        <f t="shared" si="49"/>
        <v>60.010633704790379</v>
      </c>
      <c r="Y61" s="12">
        <f t="shared" si="49"/>
        <v>0.35536889457322174</v>
      </c>
      <c r="Z61" s="12">
        <f t="shared" si="49"/>
        <v>716.34351091949816</v>
      </c>
      <c r="AA61" s="2">
        <f t="shared" si="49"/>
        <v>1527300.9925537573</v>
      </c>
      <c r="AB61" s="12">
        <f t="shared" si="49"/>
        <v>471.87682876838949</v>
      </c>
      <c r="AC61" s="12">
        <f t="shared" si="49"/>
        <v>7.2963986931174656</v>
      </c>
      <c r="AD61" s="12">
        <f t="shared" si="49"/>
        <v>32.935907960022092</v>
      </c>
      <c r="AE61" s="2">
        <f t="shared" si="49"/>
        <v>1541514.9703595161</v>
      </c>
    </row>
    <row r="62" spans="1:31" x14ac:dyDescent="0.35">
      <c r="A62" s="1"/>
      <c r="C62" s="2"/>
      <c r="D62" s="2"/>
      <c r="E62" s="2"/>
      <c r="F62" s="2"/>
      <c r="G62" s="2"/>
      <c r="H62" s="2"/>
      <c r="I62" s="2"/>
      <c r="J62" s="2"/>
      <c r="K62" s="2"/>
      <c r="L62" s="17"/>
      <c r="M62" s="2"/>
      <c r="N62" s="2"/>
      <c r="O62" s="2"/>
      <c r="P62" s="17"/>
      <c r="R62" s="12"/>
      <c r="S62" s="12"/>
      <c r="T62" s="12"/>
      <c r="V62" s="12"/>
      <c r="W62" s="30"/>
      <c r="X62" s="12"/>
      <c r="Y62" s="12"/>
      <c r="Z62" s="12"/>
      <c r="AA62" s="2"/>
      <c r="AB62" s="12"/>
      <c r="AC62" s="12"/>
      <c r="AD62" s="12"/>
      <c r="AE62" s="2"/>
    </row>
    <row r="63" spans="1:31" x14ac:dyDescent="0.35">
      <c r="L63" s="17"/>
      <c r="P63" s="17"/>
      <c r="R63" s="12"/>
      <c r="S63" s="12"/>
      <c r="T63" s="12"/>
      <c r="V63" s="12"/>
      <c r="W63" s="12"/>
      <c r="X63" s="12"/>
      <c r="Y63" s="12"/>
      <c r="Z63" s="12"/>
      <c r="AA63" s="2"/>
      <c r="AB63" s="12"/>
      <c r="AC63" s="12"/>
      <c r="AD63" s="12"/>
      <c r="AE63" s="2"/>
    </row>
    <row r="64" spans="1:31" x14ac:dyDescent="0.35">
      <c r="A64" s="6" t="s">
        <v>38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31" x14ac:dyDescent="0.35">
      <c r="A65" t="s">
        <v>39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31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31" ht="29" x14ac:dyDescent="0.35">
      <c r="C67" s="16" t="s">
        <v>3</v>
      </c>
      <c r="D67" s="16" t="s">
        <v>4</v>
      </c>
      <c r="E67" s="16" t="s">
        <v>5</v>
      </c>
      <c r="F67" s="16" t="s">
        <v>6</v>
      </c>
      <c r="G67" s="16" t="s">
        <v>7</v>
      </c>
      <c r="H67" s="16" t="s">
        <v>8</v>
      </c>
      <c r="I67" s="16" t="s">
        <v>9</v>
      </c>
      <c r="J67" s="16" t="s">
        <v>10</v>
      </c>
      <c r="K67" s="16" t="s">
        <v>11</v>
      </c>
      <c r="L67" s="16" t="s">
        <v>12</v>
      </c>
      <c r="M67" s="16" t="s">
        <v>13</v>
      </c>
      <c r="N67" s="16" t="s">
        <v>14</v>
      </c>
      <c r="O67" s="16" t="s">
        <v>15</v>
      </c>
      <c r="P67" s="16" t="s">
        <v>16</v>
      </c>
      <c r="R67" s="5" t="s">
        <v>3</v>
      </c>
      <c r="S67" s="5" t="s">
        <v>4</v>
      </c>
      <c r="T67" s="5" t="s">
        <v>5</v>
      </c>
      <c r="U67" s="5" t="s">
        <v>6</v>
      </c>
      <c r="V67" s="5" t="s">
        <v>7</v>
      </c>
      <c r="W67" s="5" t="s">
        <v>8</v>
      </c>
      <c r="X67" s="5" t="s">
        <v>9</v>
      </c>
      <c r="Y67" s="5" t="s">
        <v>10</v>
      </c>
      <c r="Z67" s="5" t="s">
        <v>11</v>
      </c>
      <c r="AA67" s="5" t="s">
        <v>12</v>
      </c>
      <c r="AB67" s="5" t="s">
        <v>13</v>
      </c>
      <c r="AC67" s="5" t="s">
        <v>14</v>
      </c>
      <c r="AD67" s="5" t="s">
        <v>15</v>
      </c>
      <c r="AE67" s="5" t="s">
        <v>16</v>
      </c>
    </row>
    <row r="68" spans="1:31" x14ac:dyDescent="0.35">
      <c r="A68" s="1" t="s">
        <v>17</v>
      </c>
      <c r="B68" t="s">
        <v>18</v>
      </c>
      <c r="C68" s="16" t="s">
        <v>19</v>
      </c>
      <c r="D68" s="16" t="s">
        <v>19</v>
      </c>
      <c r="E68" s="16" t="s">
        <v>19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R68" s="5" t="s">
        <v>20</v>
      </c>
      <c r="S68" s="5" t="s">
        <v>20</v>
      </c>
      <c r="T68" s="5" t="s">
        <v>20</v>
      </c>
      <c r="U68" s="5" t="s">
        <v>20</v>
      </c>
      <c r="V68" s="5" t="s">
        <v>20</v>
      </c>
      <c r="W68" s="5" t="s">
        <v>20</v>
      </c>
      <c r="X68" s="5" t="s">
        <v>20</v>
      </c>
      <c r="Y68" s="5" t="s">
        <v>20</v>
      </c>
      <c r="Z68" s="5" t="s">
        <v>20</v>
      </c>
      <c r="AA68" s="5" t="s">
        <v>20</v>
      </c>
      <c r="AB68" s="5" t="s">
        <v>20</v>
      </c>
      <c r="AC68" s="5" t="s">
        <v>20</v>
      </c>
      <c r="AD68" s="5" t="s">
        <v>20</v>
      </c>
      <c r="AE68" s="5" t="s">
        <v>20</v>
      </c>
    </row>
    <row r="69" spans="1:31" x14ac:dyDescent="0.35">
      <c r="A69" s="1">
        <v>2023</v>
      </c>
      <c r="B69" t="s">
        <v>21</v>
      </c>
      <c r="C69" s="2">
        <f t="shared" ref="C69:C80" si="50">+R69*2000</f>
        <v>166530.10854040645</v>
      </c>
      <c r="D69" s="2">
        <f t="shared" ref="D69:D80" si="51">+S69*2000</f>
        <v>4.8694369467199801</v>
      </c>
      <c r="E69" s="2">
        <f t="shared" ref="E69:E80" si="52">+T69*2000</f>
        <v>7812.0902278875819</v>
      </c>
      <c r="F69" s="2">
        <f t="shared" ref="F69:F80" si="53">+U69*2000</f>
        <v>62656.024432916318</v>
      </c>
      <c r="G69" s="2">
        <f t="shared" ref="G69:G80" si="54">+V69*2000</f>
        <v>6307.3297956512652</v>
      </c>
      <c r="H69" s="2">
        <f t="shared" ref="H69:H80" si="55">+W69*2000</f>
        <v>15476.121204507963</v>
      </c>
      <c r="I69" s="2">
        <f t="shared" ref="I69:I80" si="56">+X69*2000</f>
        <v>15034.013716512512</v>
      </c>
      <c r="J69" s="2">
        <f t="shared" ref="J69:J80" si="57">+Y69*2000</f>
        <v>123.74558663537017</v>
      </c>
      <c r="K69" s="2">
        <f t="shared" ref="K69:K80" si="58">+Z69*2000</f>
        <v>88274.261150445833</v>
      </c>
      <c r="L69" s="17">
        <f t="shared" ref="L69:L80" si="59">+AA69*2000</f>
        <v>314920055.74304014</v>
      </c>
      <c r="M69" s="2">
        <f t="shared" ref="M69:M80" si="60">+AB69*2000</f>
        <v>100517.47834174475</v>
      </c>
      <c r="N69" s="2">
        <f t="shared" ref="N69:N80" si="61">+AC69*2000</f>
        <v>1390.3082621240203</v>
      </c>
      <c r="O69" s="2">
        <f t="shared" ref="O69:O80" si="62">+AD69*2000</f>
        <v>5194.9753100684902</v>
      </c>
      <c r="P69" s="17">
        <f t="shared" ref="P69:P80" si="63">+AE69*2000</f>
        <v>317847304.5636968</v>
      </c>
      <c r="R69" s="14">
        <v>83.265054270203223</v>
      </c>
      <c r="S69" s="14">
        <v>2.4347184733599899E-3</v>
      </c>
      <c r="T69" s="14">
        <v>3.9060451139437911</v>
      </c>
      <c r="U69" s="14">
        <v>31.328012216458159</v>
      </c>
      <c r="V69" s="14">
        <v>3.1536648978256325</v>
      </c>
      <c r="W69" s="14">
        <v>7.7380606022539817</v>
      </c>
      <c r="X69" s="14">
        <v>7.5170068582562566</v>
      </c>
      <c r="Y69" s="14">
        <v>6.1872793317685089E-2</v>
      </c>
      <c r="Z69" s="14">
        <v>44.137130575222919</v>
      </c>
      <c r="AA69" s="15">
        <v>157460.02787152008</v>
      </c>
      <c r="AB69" s="14">
        <v>50.258739170872374</v>
      </c>
      <c r="AC69" s="14">
        <v>0.69515413106201018</v>
      </c>
      <c r="AD69" s="14">
        <v>2.5974876550342452</v>
      </c>
      <c r="AE69" s="15">
        <v>158923.65228184839</v>
      </c>
    </row>
    <row r="70" spans="1:31" x14ac:dyDescent="0.35">
      <c r="A70" s="1">
        <v>2023</v>
      </c>
      <c r="B70" t="s">
        <v>22</v>
      </c>
      <c r="C70" s="2">
        <f t="shared" si="50"/>
        <v>158173.76425239633</v>
      </c>
      <c r="D70" s="2">
        <f t="shared" si="51"/>
        <v>4.7321078346849852</v>
      </c>
      <c r="E70" s="2">
        <f t="shared" si="52"/>
        <v>8170.1835802253181</v>
      </c>
      <c r="F70" s="2">
        <f t="shared" si="53"/>
        <v>63038.862754956281</v>
      </c>
      <c r="G70" s="2">
        <f t="shared" si="54"/>
        <v>6091.7236359349326</v>
      </c>
      <c r="H70" s="2">
        <f t="shared" si="55"/>
        <v>14781.10542681828</v>
      </c>
      <c r="I70" s="2">
        <f t="shared" si="56"/>
        <v>14287.566738164287</v>
      </c>
      <c r="J70" s="2">
        <f t="shared" si="57"/>
        <v>120.32440524783172</v>
      </c>
      <c r="K70" s="2">
        <f t="shared" si="58"/>
        <v>82182.743738158708</v>
      </c>
      <c r="L70" s="17">
        <f t="shared" si="59"/>
        <v>308424514.56347817</v>
      </c>
      <c r="M70" s="2">
        <f t="shared" si="60"/>
        <v>106620.44215141432</v>
      </c>
      <c r="N70" s="2">
        <f t="shared" si="61"/>
        <v>1313.2079517064183</v>
      </c>
      <c r="O70" s="2">
        <f t="shared" si="62"/>
        <v>9546.8816206207794</v>
      </c>
      <c r="P70" s="17">
        <f t="shared" si="63"/>
        <v>311481361.58687204</v>
      </c>
      <c r="R70" s="14">
        <v>79.086882126198162</v>
      </c>
      <c r="S70" s="14">
        <v>2.3660539173424927E-3</v>
      </c>
      <c r="T70" s="14">
        <v>4.0850917901126591</v>
      </c>
      <c r="U70" s="14">
        <v>31.519431377478142</v>
      </c>
      <c r="V70" s="14">
        <v>3.0458618179674661</v>
      </c>
      <c r="W70" s="14">
        <v>7.3905527134091402</v>
      </c>
      <c r="X70" s="14">
        <v>7.1437833690821435</v>
      </c>
      <c r="Y70" s="14">
        <v>6.0162202623915861E-2</v>
      </c>
      <c r="Z70" s="14">
        <v>41.091371869079353</v>
      </c>
      <c r="AA70" s="15">
        <v>154212.25728173909</v>
      </c>
      <c r="AB70" s="14">
        <v>53.310221075707162</v>
      </c>
      <c r="AC70" s="14">
        <v>0.65660397585320918</v>
      </c>
      <c r="AD70" s="14">
        <v>4.7734408103103894</v>
      </c>
      <c r="AE70" s="15">
        <v>155740.68079343601</v>
      </c>
    </row>
    <row r="71" spans="1:31" x14ac:dyDescent="0.35">
      <c r="A71" s="1">
        <v>2023</v>
      </c>
      <c r="B71" t="s">
        <v>23</v>
      </c>
      <c r="C71" s="2">
        <f t="shared" si="50"/>
        <v>178173.7629860485</v>
      </c>
      <c r="D71" s="2">
        <f t="shared" si="51"/>
        <v>5.1948216962300977</v>
      </c>
      <c r="E71" s="2">
        <f t="shared" si="52"/>
        <v>9652.7603570025512</v>
      </c>
      <c r="F71" s="2">
        <f t="shared" si="53"/>
        <v>67668.873303291897</v>
      </c>
      <c r="G71" s="2">
        <f t="shared" si="54"/>
        <v>6051.1344943813729</v>
      </c>
      <c r="H71" s="2">
        <f t="shared" si="55"/>
        <v>14963.714355856762</v>
      </c>
      <c r="I71" s="2">
        <f t="shared" si="56"/>
        <v>14439.057593858588</v>
      </c>
      <c r="J71" s="2">
        <f t="shared" si="57"/>
        <v>131.83185626464686</v>
      </c>
      <c r="K71" s="2">
        <f t="shared" si="58"/>
        <v>66959.36873247975</v>
      </c>
      <c r="L71" s="17">
        <f t="shared" si="59"/>
        <v>331111758.51001507</v>
      </c>
      <c r="M71" s="2">
        <f t="shared" si="60"/>
        <v>164395.07789998781</v>
      </c>
      <c r="N71" s="2">
        <f t="shared" si="61"/>
        <v>1411.9198053509383</v>
      </c>
      <c r="O71" s="2">
        <f t="shared" si="62"/>
        <v>5721.9817577490039</v>
      </c>
      <c r="P71" s="17">
        <f t="shared" si="63"/>
        <v>335642387.5595094</v>
      </c>
      <c r="R71" s="14">
        <v>89.086881493024251</v>
      </c>
      <c r="S71" s="14">
        <v>2.5974108481150488E-3</v>
      </c>
      <c r="T71" s="14">
        <v>4.8263801785012754</v>
      </c>
      <c r="U71" s="14">
        <v>33.834436651645952</v>
      </c>
      <c r="V71" s="14">
        <v>3.0255672471906863</v>
      </c>
      <c r="W71" s="14">
        <v>7.4818571779283811</v>
      </c>
      <c r="X71" s="14">
        <v>7.2195287969292936</v>
      </c>
      <c r="Y71" s="14">
        <v>6.5915928132323429E-2</v>
      </c>
      <c r="Z71" s="14">
        <v>33.479684366239873</v>
      </c>
      <c r="AA71" s="15">
        <v>165555.87925500754</v>
      </c>
      <c r="AB71" s="14">
        <v>82.197538949993898</v>
      </c>
      <c r="AC71" s="14">
        <v>0.70595990267546915</v>
      </c>
      <c r="AD71" s="14">
        <v>2.8609908788745018</v>
      </c>
      <c r="AE71" s="15">
        <v>167821.19377975469</v>
      </c>
    </row>
    <row r="72" spans="1:31" x14ac:dyDescent="0.35">
      <c r="A72" s="1">
        <v>2023</v>
      </c>
      <c r="B72" t="s">
        <v>24</v>
      </c>
      <c r="C72" s="2">
        <f t="shared" si="50"/>
        <v>168969.87672705832</v>
      </c>
      <c r="D72" s="2">
        <f t="shared" si="51"/>
        <v>3.4974572272276991</v>
      </c>
      <c r="E72" s="2">
        <f t="shared" si="52"/>
        <v>4161.2484174550573</v>
      </c>
      <c r="F72" s="2">
        <f t="shared" si="53"/>
        <v>53328.67893092733</v>
      </c>
      <c r="G72" s="2">
        <f t="shared" si="54"/>
        <v>2746.4661903143337</v>
      </c>
      <c r="H72" s="2">
        <f t="shared" si="55"/>
        <v>8195.9514010981657</v>
      </c>
      <c r="I72" s="2">
        <f t="shared" si="56"/>
        <v>7791.5882346344797</v>
      </c>
      <c r="J72" s="2">
        <f t="shared" si="57"/>
        <v>89.544567247076003</v>
      </c>
      <c r="K72" s="2">
        <f t="shared" si="58"/>
        <v>37647.366421718187</v>
      </c>
      <c r="L72" s="17">
        <f t="shared" si="59"/>
        <v>200685136.33647636</v>
      </c>
      <c r="M72" s="2">
        <f t="shared" si="60"/>
        <v>192125.59705527502</v>
      </c>
      <c r="N72" s="2">
        <f t="shared" si="61"/>
        <v>1046.7474108240874</v>
      </c>
      <c r="O72" s="2">
        <f t="shared" si="62"/>
        <v>4949.0121174590868</v>
      </c>
      <c r="P72" s="17">
        <f t="shared" si="63"/>
        <v>205800206.99128392</v>
      </c>
      <c r="R72" s="14">
        <v>84.484938363529153</v>
      </c>
      <c r="S72" s="14">
        <v>1.7487286136138496E-3</v>
      </c>
      <c r="T72" s="14">
        <v>2.0806242087275288</v>
      </c>
      <c r="U72" s="14">
        <v>26.664339465463666</v>
      </c>
      <c r="V72" s="14">
        <v>1.373233095157167</v>
      </c>
      <c r="W72" s="14">
        <v>4.0979757005490827</v>
      </c>
      <c r="X72" s="14">
        <v>3.8957941173172399</v>
      </c>
      <c r="Y72" s="14">
        <v>4.4772283623538002E-2</v>
      </c>
      <c r="Z72" s="14">
        <v>18.823683210859095</v>
      </c>
      <c r="AA72" s="15">
        <v>100342.56816823818</v>
      </c>
      <c r="AB72" s="14">
        <v>96.062798527637511</v>
      </c>
      <c r="AC72" s="14">
        <v>0.52337370541204375</v>
      </c>
      <c r="AD72" s="14">
        <v>2.4745060587295433</v>
      </c>
      <c r="AE72" s="15">
        <v>102900.10349564196</v>
      </c>
    </row>
    <row r="73" spans="1:31" x14ac:dyDescent="0.35">
      <c r="A73" s="1">
        <v>2023</v>
      </c>
      <c r="B73" t="s">
        <v>25</v>
      </c>
      <c r="C73" s="2">
        <f t="shared" si="50"/>
        <v>113938.13893274037</v>
      </c>
      <c r="D73" s="2">
        <f t="shared" si="51"/>
        <v>4.2532635953625837</v>
      </c>
      <c r="E73" s="2">
        <f t="shared" si="52"/>
        <v>5099.2342823097488</v>
      </c>
      <c r="F73" s="2">
        <f t="shared" si="53"/>
        <v>40753.682773900473</v>
      </c>
      <c r="G73" s="2">
        <f t="shared" si="54"/>
        <v>2557.9534015653207</v>
      </c>
      <c r="H73" s="2">
        <f t="shared" si="55"/>
        <v>7373.7112515355611</v>
      </c>
      <c r="I73" s="2">
        <f t="shared" si="56"/>
        <v>7015.0291203356874</v>
      </c>
      <c r="J73" s="2">
        <f t="shared" si="57"/>
        <v>108.37342764622576</v>
      </c>
      <c r="K73" s="2">
        <f t="shared" si="58"/>
        <v>38966.373284266469</v>
      </c>
      <c r="L73" s="17">
        <f t="shared" si="59"/>
        <v>218522495.43774253</v>
      </c>
      <c r="M73" s="2">
        <f t="shared" si="60"/>
        <v>112152.23034187136</v>
      </c>
      <c r="N73" s="2">
        <f t="shared" si="61"/>
        <v>837.17251892835804</v>
      </c>
      <c r="O73" s="2">
        <f t="shared" si="62"/>
        <v>2795.3621828179107</v>
      </c>
      <c r="P73" s="17">
        <f t="shared" si="63"/>
        <v>221575778.60692993</v>
      </c>
      <c r="R73" s="14">
        <v>56.969069466370186</v>
      </c>
      <c r="S73" s="14">
        <v>2.126631797681292E-3</v>
      </c>
      <c r="T73" s="14">
        <v>2.5496171411548745</v>
      </c>
      <c r="U73" s="14">
        <v>20.376841386950236</v>
      </c>
      <c r="V73" s="14">
        <v>1.2789767007826605</v>
      </c>
      <c r="W73" s="14">
        <v>3.6868556257677807</v>
      </c>
      <c r="X73" s="14">
        <v>3.5075145601678437</v>
      </c>
      <c r="Y73" s="14">
        <v>5.4186713823112881E-2</v>
      </c>
      <c r="Z73" s="14">
        <v>19.483186642133234</v>
      </c>
      <c r="AA73" s="15">
        <v>109261.24771887127</v>
      </c>
      <c r="AB73" s="14">
        <v>56.07611517093568</v>
      </c>
      <c r="AC73" s="14">
        <v>0.41858625946417904</v>
      </c>
      <c r="AD73" s="14">
        <v>1.3976810914089552</v>
      </c>
      <c r="AE73" s="15">
        <v>110787.88930346497</v>
      </c>
    </row>
    <row r="74" spans="1:31" x14ac:dyDescent="0.35">
      <c r="A74" s="1">
        <v>2023</v>
      </c>
      <c r="B74" t="s">
        <v>26</v>
      </c>
      <c r="C74" s="2">
        <f t="shared" si="50"/>
        <v>151849.96603643135</v>
      </c>
      <c r="D74" s="2">
        <f t="shared" si="51"/>
        <v>4.6295761669718525</v>
      </c>
      <c r="E74" s="2">
        <f t="shared" si="52"/>
        <v>6378.4034924696571</v>
      </c>
      <c r="F74" s="2">
        <f t="shared" si="53"/>
        <v>64086.706632784197</v>
      </c>
      <c r="G74" s="2">
        <f t="shared" si="54"/>
        <v>6881.5528586192186</v>
      </c>
      <c r="H74" s="2">
        <f t="shared" si="55"/>
        <v>16164.142838622854</v>
      </c>
      <c r="I74" s="2">
        <f t="shared" si="56"/>
        <v>15604.73807819654</v>
      </c>
      <c r="J74" s="2">
        <f t="shared" si="57"/>
        <v>117.97238441740078</v>
      </c>
      <c r="K74" s="2">
        <f t="shared" si="58"/>
        <v>106287.8197127428</v>
      </c>
      <c r="L74" s="17">
        <f t="shared" si="59"/>
        <v>303019443.92995828</v>
      </c>
      <c r="M74" s="2">
        <f t="shared" si="60"/>
        <v>107367.89898112279</v>
      </c>
      <c r="N74" s="2">
        <f t="shared" si="61"/>
        <v>1371.5142470280909</v>
      </c>
      <c r="O74" s="2">
        <f t="shared" si="62"/>
        <v>7846.7854570378086</v>
      </c>
      <c r="P74" s="17">
        <f t="shared" si="63"/>
        <v>306112352.65010059</v>
      </c>
      <c r="R74" s="14">
        <v>75.92498301821567</v>
      </c>
      <c r="S74" s="14">
        <v>2.3147880834859264E-3</v>
      </c>
      <c r="T74" s="14">
        <v>3.1892017462348283</v>
      </c>
      <c r="U74" s="14">
        <v>32.0433533163921</v>
      </c>
      <c r="V74" s="14">
        <v>3.4407764293096093</v>
      </c>
      <c r="W74" s="14">
        <v>8.0820714193114274</v>
      </c>
      <c r="X74" s="14">
        <v>7.8023690390982701</v>
      </c>
      <c r="Y74" s="14">
        <v>5.898619220870039E-2</v>
      </c>
      <c r="Z74" s="14">
        <v>53.143909856371401</v>
      </c>
      <c r="AA74" s="15">
        <v>151509.72196497914</v>
      </c>
      <c r="AB74" s="14">
        <v>53.683949490561396</v>
      </c>
      <c r="AC74" s="14">
        <v>0.6857571235140455</v>
      </c>
      <c r="AD74" s="14">
        <v>3.9233927285189041</v>
      </c>
      <c r="AE74" s="15">
        <v>153056.1763250503</v>
      </c>
    </row>
    <row r="75" spans="1:31" x14ac:dyDescent="0.35">
      <c r="A75" s="1">
        <v>2023</v>
      </c>
      <c r="B75" t="s">
        <v>27</v>
      </c>
      <c r="C75" s="2">
        <f t="shared" si="50"/>
        <v>128396.63570116827</v>
      </c>
      <c r="D75" s="2">
        <f t="shared" si="51"/>
        <v>5.1765296168159995</v>
      </c>
      <c r="E75" s="2">
        <f t="shared" si="52"/>
        <v>7565.7744826207272</v>
      </c>
      <c r="F75" s="2">
        <f t="shared" si="53"/>
        <v>66251.132387689009</v>
      </c>
      <c r="G75" s="2">
        <f t="shared" si="54"/>
        <v>6862.2273207350381</v>
      </c>
      <c r="H75" s="2">
        <f t="shared" si="55"/>
        <v>16009.543722475622</v>
      </c>
      <c r="I75" s="2">
        <f t="shared" si="56"/>
        <v>15389.77943585174</v>
      </c>
      <c r="J75" s="2">
        <f t="shared" si="57"/>
        <v>131.62318922068587</v>
      </c>
      <c r="K75" s="2">
        <f t="shared" si="58"/>
        <v>98683.397890911132</v>
      </c>
      <c r="L75" s="17">
        <f t="shared" si="59"/>
        <v>327141306.13315934</v>
      </c>
      <c r="M75" s="2">
        <f t="shared" si="60"/>
        <v>100194.42338216362</v>
      </c>
      <c r="N75" s="2">
        <f t="shared" si="61"/>
        <v>1346.2377735018847</v>
      </c>
      <c r="O75" s="2">
        <f t="shared" si="62"/>
        <v>9743.1291461051624</v>
      </c>
      <c r="P75" s="17">
        <f t="shared" si="63"/>
        <v>330047345.57421696</v>
      </c>
      <c r="R75" s="14">
        <v>64.198317850584132</v>
      </c>
      <c r="S75" s="14">
        <v>2.5882648084079997E-3</v>
      </c>
      <c r="T75" s="14">
        <v>3.7828872413103638</v>
      </c>
      <c r="U75" s="14">
        <v>33.125566193844506</v>
      </c>
      <c r="V75" s="14">
        <v>3.4311136603675192</v>
      </c>
      <c r="W75" s="14">
        <v>8.0047718612378116</v>
      </c>
      <c r="X75" s="14">
        <v>7.6948897179258697</v>
      </c>
      <c r="Y75" s="14">
        <v>6.581159461034293E-2</v>
      </c>
      <c r="Z75" s="14">
        <v>49.341698945455569</v>
      </c>
      <c r="AA75" s="15">
        <v>163570.65306657966</v>
      </c>
      <c r="AB75" s="14">
        <v>50.09721169108181</v>
      </c>
      <c r="AC75" s="14">
        <v>0.67311888675094234</v>
      </c>
      <c r="AD75" s="14">
        <v>4.8715645730525807</v>
      </c>
      <c r="AE75" s="15">
        <v>165023.67278710849</v>
      </c>
    </row>
    <row r="76" spans="1:31" x14ac:dyDescent="0.35">
      <c r="A76" s="1">
        <v>2023</v>
      </c>
      <c r="B76" t="s">
        <v>28</v>
      </c>
      <c r="C76" s="2">
        <f t="shared" si="50"/>
        <v>135335.77044124369</v>
      </c>
      <c r="D76" s="2">
        <f t="shared" si="51"/>
        <v>5.7861114523551027</v>
      </c>
      <c r="E76" s="2">
        <f t="shared" si="52"/>
        <v>7977.4275470509483</v>
      </c>
      <c r="F76" s="2">
        <f t="shared" si="53"/>
        <v>60035.616107847134</v>
      </c>
      <c r="G76" s="2">
        <f t="shared" si="54"/>
        <v>6535.8993063654552</v>
      </c>
      <c r="H76" s="2">
        <f t="shared" si="55"/>
        <v>15142.538438602714</v>
      </c>
      <c r="I76" s="2">
        <f t="shared" si="56"/>
        <v>14540.497697664718</v>
      </c>
      <c r="J76" s="2">
        <f t="shared" si="57"/>
        <v>146.57452906491235</v>
      </c>
      <c r="K76" s="2">
        <f t="shared" si="58"/>
        <v>44503.651494746337</v>
      </c>
      <c r="L76" s="17">
        <f t="shared" si="59"/>
        <v>300491659.9654687</v>
      </c>
      <c r="M76" s="2">
        <f t="shared" si="60"/>
        <v>142834.24437198669</v>
      </c>
      <c r="N76" s="2">
        <f t="shared" si="61"/>
        <v>1242.8622004010083</v>
      </c>
      <c r="O76" s="2">
        <f t="shared" si="62"/>
        <v>6197.0182066694078</v>
      </c>
      <c r="P76" s="17">
        <f t="shared" si="63"/>
        <v>304432889.01048791</v>
      </c>
      <c r="R76" s="14">
        <v>67.667885220621841</v>
      </c>
      <c r="S76" s="14">
        <v>2.8930557261775515E-3</v>
      </c>
      <c r="T76" s="14">
        <v>3.9887137735254741</v>
      </c>
      <c r="U76" s="14">
        <v>30.017808053923567</v>
      </c>
      <c r="V76" s="14">
        <v>3.2679496531827277</v>
      </c>
      <c r="W76" s="14">
        <v>7.5712692193013575</v>
      </c>
      <c r="X76" s="14">
        <v>7.2702488488323587</v>
      </c>
      <c r="Y76" s="14">
        <v>7.3287264532456181E-2</v>
      </c>
      <c r="Z76" s="14">
        <v>22.251825747373168</v>
      </c>
      <c r="AA76" s="15">
        <v>150245.82998273434</v>
      </c>
      <c r="AB76" s="14">
        <v>71.41712218599335</v>
      </c>
      <c r="AC76" s="14">
        <v>0.62143110020050418</v>
      </c>
      <c r="AD76" s="14">
        <v>3.0985091033347039</v>
      </c>
      <c r="AE76" s="15">
        <v>152216.44450524397</v>
      </c>
    </row>
    <row r="77" spans="1:31" x14ac:dyDescent="0.35">
      <c r="A77" s="1">
        <v>2023</v>
      </c>
      <c r="B77" t="s">
        <v>29</v>
      </c>
      <c r="C77" s="2">
        <f t="shared" si="50"/>
        <v>139092.80247171654</v>
      </c>
      <c r="D77" s="2">
        <f t="shared" si="51"/>
        <v>6.4333486541556448</v>
      </c>
      <c r="E77" s="2">
        <f t="shared" si="52"/>
        <v>7636.3248426310784</v>
      </c>
      <c r="F77" s="2">
        <f t="shared" si="53"/>
        <v>59992.701502982687</v>
      </c>
      <c r="G77" s="2">
        <f t="shared" si="54"/>
        <v>6794.3389602984989</v>
      </c>
      <c r="H77" s="2">
        <f t="shared" si="55"/>
        <v>15642.319323602296</v>
      </c>
      <c r="I77" s="2">
        <f t="shared" si="56"/>
        <v>15020.826296734558</v>
      </c>
      <c r="J77" s="2">
        <f t="shared" si="57"/>
        <v>162.70284924998552</v>
      </c>
      <c r="K77" s="2">
        <f t="shared" si="58"/>
        <v>53233.928431658875</v>
      </c>
      <c r="L77" s="17">
        <f t="shared" si="59"/>
        <v>295397176.88732392</v>
      </c>
      <c r="M77" s="2">
        <f t="shared" si="60"/>
        <v>134349.78160970268</v>
      </c>
      <c r="N77" s="2">
        <f t="shared" si="61"/>
        <v>1270.1450592272442</v>
      </c>
      <c r="O77" s="2">
        <f t="shared" si="62"/>
        <v>3264.3377881296483</v>
      </c>
      <c r="P77" s="17">
        <f t="shared" si="63"/>
        <v>299134424.65521622</v>
      </c>
      <c r="R77" s="14">
        <v>69.546401235858269</v>
      </c>
      <c r="S77" s="14">
        <v>3.2166743270778224E-3</v>
      </c>
      <c r="T77" s="14">
        <v>3.818162421315539</v>
      </c>
      <c r="U77" s="14">
        <v>29.996350751491345</v>
      </c>
      <c r="V77" s="14">
        <v>3.3971694801492496</v>
      </c>
      <c r="W77" s="14">
        <v>7.8211596618011479</v>
      </c>
      <c r="X77" s="14">
        <v>7.5104131483672791</v>
      </c>
      <c r="Y77" s="14">
        <v>8.1351424624992758E-2</v>
      </c>
      <c r="Z77" s="14">
        <v>26.616964215829437</v>
      </c>
      <c r="AA77" s="15">
        <v>147698.58844366195</v>
      </c>
      <c r="AB77" s="14">
        <v>67.174890804851344</v>
      </c>
      <c r="AC77" s="14">
        <v>0.63507252961362215</v>
      </c>
      <c r="AD77" s="14">
        <v>1.6321688940648242</v>
      </c>
      <c r="AE77" s="15">
        <v>149567.21232760811</v>
      </c>
    </row>
    <row r="78" spans="1:31" x14ac:dyDescent="0.35">
      <c r="A78" s="1">
        <v>2023</v>
      </c>
      <c r="B78" t="s">
        <v>30</v>
      </c>
      <c r="C78" s="2">
        <f t="shared" si="50"/>
        <v>270636.45238005486</v>
      </c>
      <c r="D78" s="2">
        <f t="shared" si="51"/>
        <v>5.3804777655747138</v>
      </c>
      <c r="E78" s="2">
        <f t="shared" si="52"/>
        <v>5988.6476818308392</v>
      </c>
      <c r="F78" s="2">
        <f t="shared" si="53"/>
        <v>84003.391400719411</v>
      </c>
      <c r="G78" s="2">
        <f t="shared" si="54"/>
        <v>5081.7748992096767</v>
      </c>
      <c r="H78" s="2">
        <f t="shared" si="55"/>
        <v>13729.730332471643</v>
      </c>
      <c r="I78" s="2">
        <f t="shared" si="56"/>
        <v>13207.510866881663</v>
      </c>
      <c r="J78" s="2">
        <f t="shared" si="57"/>
        <v>136.61751772770705</v>
      </c>
      <c r="K78" s="2">
        <f t="shared" si="58"/>
        <v>106740.23020140614</v>
      </c>
      <c r="L78" s="17">
        <f t="shared" si="59"/>
        <v>281957176.34602749</v>
      </c>
      <c r="M78" s="2">
        <f t="shared" si="60"/>
        <v>227135.08616976062</v>
      </c>
      <c r="N78" s="2">
        <f t="shared" si="61"/>
        <v>1669.4940025479066</v>
      </c>
      <c r="O78" s="2">
        <f t="shared" si="62"/>
        <v>5066.1243001194271</v>
      </c>
      <c r="P78" s="17">
        <f t="shared" si="63"/>
        <v>288156447.32841533</v>
      </c>
      <c r="R78" s="14">
        <v>135.31822619002742</v>
      </c>
      <c r="S78" s="14">
        <v>2.6902388827873568E-3</v>
      </c>
      <c r="T78" s="14">
        <v>2.9943238409154196</v>
      </c>
      <c r="U78" s="14">
        <v>42.001695700359704</v>
      </c>
      <c r="V78" s="14">
        <v>2.5408874496048384</v>
      </c>
      <c r="W78" s="14">
        <v>6.8648651662358215</v>
      </c>
      <c r="X78" s="14">
        <v>6.6037554334408313</v>
      </c>
      <c r="Y78" s="14">
        <v>6.8308758863853528E-2</v>
      </c>
      <c r="Z78" s="14">
        <v>53.370115100703075</v>
      </c>
      <c r="AA78" s="15">
        <v>140978.58817301373</v>
      </c>
      <c r="AB78" s="14">
        <v>113.56754308488031</v>
      </c>
      <c r="AC78" s="14">
        <v>0.83474700127395329</v>
      </c>
      <c r="AD78" s="14">
        <v>2.5330621500597137</v>
      </c>
      <c r="AE78" s="15">
        <v>144078.22366420768</v>
      </c>
    </row>
    <row r="79" spans="1:31" x14ac:dyDescent="0.35">
      <c r="A79" s="1">
        <v>2023</v>
      </c>
      <c r="B79" t="s">
        <v>31</v>
      </c>
      <c r="C79" s="2">
        <f t="shared" si="50"/>
        <v>144350.01058015853</v>
      </c>
      <c r="D79" s="2">
        <f t="shared" si="51"/>
        <v>11.434670690027076</v>
      </c>
      <c r="E79" s="2">
        <f t="shared" si="52"/>
        <v>4625.152657973149</v>
      </c>
      <c r="F79" s="2">
        <f t="shared" si="53"/>
        <v>44986.344740104571</v>
      </c>
      <c r="G79" s="2">
        <f t="shared" si="54"/>
        <v>2380.7525487222797</v>
      </c>
      <c r="H79" s="2">
        <f t="shared" si="55"/>
        <v>7419.1760483185762</v>
      </c>
      <c r="I79" s="2">
        <f t="shared" si="56"/>
        <v>7183.7320645883456</v>
      </c>
      <c r="J79" s="2">
        <f t="shared" si="57"/>
        <v>287.31747092862582</v>
      </c>
      <c r="K79" s="2">
        <f t="shared" si="58"/>
        <v>11178.848622699825</v>
      </c>
      <c r="L79" s="17">
        <f t="shared" si="59"/>
        <v>215134251.62681541</v>
      </c>
      <c r="M79" s="2">
        <f t="shared" si="60"/>
        <v>178429.53330186952</v>
      </c>
      <c r="N79" s="2">
        <f t="shared" si="61"/>
        <v>942.62029380136062</v>
      </c>
      <c r="O79" s="2">
        <f t="shared" si="62"/>
        <v>2255.5929177055964</v>
      </c>
      <c r="P79" s="17">
        <f t="shared" si="63"/>
        <v>219875890.80691493</v>
      </c>
      <c r="R79" s="14">
        <v>72.17500529007927</v>
      </c>
      <c r="S79" s="14">
        <v>5.7173353450135382E-3</v>
      </c>
      <c r="T79" s="14">
        <v>2.3125763289865744</v>
      </c>
      <c r="U79" s="14">
        <v>22.493172370052285</v>
      </c>
      <c r="V79" s="14">
        <v>1.1903762743611399</v>
      </c>
      <c r="W79" s="14">
        <v>3.709588024159288</v>
      </c>
      <c r="X79" s="14">
        <v>3.5918660322941727</v>
      </c>
      <c r="Y79" s="14">
        <v>0.1436587354643129</v>
      </c>
      <c r="Z79" s="14">
        <v>5.5894243113499122</v>
      </c>
      <c r="AA79" s="15">
        <v>107567.12581340771</v>
      </c>
      <c r="AB79" s="14">
        <v>89.214766650934763</v>
      </c>
      <c r="AC79" s="14">
        <v>0.47131014690068029</v>
      </c>
      <c r="AD79" s="14">
        <v>1.1277964588527982</v>
      </c>
      <c r="AE79" s="15">
        <v>109937.94540345746</v>
      </c>
    </row>
    <row r="80" spans="1:31" x14ac:dyDescent="0.35">
      <c r="A80" s="1">
        <v>2023</v>
      </c>
      <c r="B80" t="s">
        <v>32</v>
      </c>
      <c r="C80" s="2">
        <f t="shared" si="50"/>
        <v>199367.55100465403</v>
      </c>
      <c r="D80" s="2">
        <f t="shared" si="51"/>
        <v>16.94531828043592</v>
      </c>
      <c r="E80" s="2">
        <f t="shared" si="52"/>
        <v>7021.1773705238311</v>
      </c>
      <c r="F80" s="2">
        <f t="shared" si="53"/>
        <v>69678.125641261926</v>
      </c>
      <c r="G80" s="2">
        <f t="shared" si="54"/>
        <v>4113.0388949708204</v>
      </c>
      <c r="H80" s="2">
        <f t="shared" si="55"/>
        <v>12155.225512146375</v>
      </c>
      <c r="I80" s="2">
        <f t="shared" si="56"/>
        <v>11739.421485440034</v>
      </c>
      <c r="J80" s="2">
        <f t="shared" si="57"/>
        <v>424.62459002638974</v>
      </c>
      <c r="K80" s="2">
        <f t="shared" si="58"/>
        <v>45777.018443431421</v>
      </c>
      <c r="L80" s="17">
        <f t="shared" si="59"/>
        <v>308470163.36087757</v>
      </c>
      <c r="M80" s="2">
        <f t="shared" si="60"/>
        <v>206395.06042936762</v>
      </c>
      <c r="N80" s="2">
        <f t="shared" si="61"/>
        <v>1384.7669424863486</v>
      </c>
      <c r="O80" s="2">
        <f t="shared" si="62"/>
        <v>3233.4303127744388</v>
      </c>
      <c r="P80" s="17">
        <f t="shared" si="63"/>
        <v>314042700.42047274</v>
      </c>
      <c r="R80" s="14">
        <v>99.683775502327009</v>
      </c>
      <c r="S80" s="14">
        <v>8.4726591402179592E-3</v>
      </c>
      <c r="T80" s="14">
        <v>3.5105886852619155</v>
      </c>
      <c r="U80" s="14">
        <v>34.839062820630964</v>
      </c>
      <c r="V80" s="14">
        <v>2.0565194474854103</v>
      </c>
      <c r="W80" s="14">
        <v>6.0776127560731874</v>
      </c>
      <c r="X80" s="14">
        <v>5.8697107427200175</v>
      </c>
      <c r="Y80" s="14">
        <v>0.21231229501319487</v>
      </c>
      <c r="Z80" s="14">
        <v>22.888509221715712</v>
      </c>
      <c r="AA80" s="15">
        <v>154235.08168043877</v>
      </c>
      <c r="AB80" s="14">
        <v>103.19753021468381</v>
      </c>
      <c r="AC80" s="14">
        <v>0.69238347124317434</v>
      </c>
      <c r="AD80" s="14">
        <v>1.6167151563872193</v>
      </c>
      <c r="AE80" s="15">
        <v>157021.35021023639</v>
      </c>
    </row>
    <row r="81" spans="1:31" x14ac:dyDescent="0.35">
      <c r="A81" s="1"/>
      <c r="B81" t="s">
        <v>33</v>
      </c>
      <c r="C81" s="2">
        <f t="shared" ref="C81:P81" si="64">SUM(C69:C80)</f>
        <v>1954814.8400540773</v>
      </c>
      <c r="D81" s="2">
        <f t="shared" si="64"/>
        <v>78.333119926561636</v>
      </c>
      <c r="E81" s="2">
        <f t="shared" si="64"/>
        <v>82088.424939980483</v>
      </c>
      <c r="F81" s="2">
        <f t="shared" si="64"/>
        <v>736480.14060938125</v>
      </c>
      <c r="G81" s="2">
        <f t="shared" si="64"/>
        <v>62404.192306768215</v>
      </c>
      <c r="H81" s="2">
        <f t="shared" si="64"/>
        <v>157053.27985605679</v>
      </c>
      <c r="I81" s="2">
        <f t="shared" si="64"/>
        <v>151253.76132886315</v>
      </c>
      <c r="J81" s="2">
        <f t="shared" si="64"/>
        <v>1981.2523736768578</v>
      </c>
      <c r="K81" s="2">
        <f t="shared" si="64"/>
        <v>780435.00812466559</v>
      </c>
      <c r="L81" s="17">
        <f t="shared" si="64"/>
        <v>3405275138.8403826</v>
      </c>
      <c r="M81" s="2">
        <f t="shared" si="64"/>
        <v>1772516.8540362669</v>
      </c>
      <c r="N81" s="2">
        <f t="shared" si="64"/>
        <v>15226.996467927667</v>
      </c>
      <c r="O81" s="2">
        <f t="shared" si="64"/>
        <v>65814.631117256751</v>
      </c>
      <c r="P81" s="17">
        <f t="shared" si="64"/>
        <v>3454149089.7541165</v>
      </c>
      <c r="R81" s="12">
        <f t="shared" ref="R81:AE81" si="65">SUM(R69:R80)</f>
        <v>977.4074200270386</v>
      </c>
      <c r="S81" s="12">
        <f t="shared" si="65"/>
        <v>3.9166559963280827E-2</v>
      </c>
      <c r="T81" s="12">
        <f t="shared" si="65"/>
        <v>41.044212469990242</v>
      </c>
      <c r="U81" s="12">
        <f t="shared" si="65"/>
        <v>368.24007030469062</v>
      </c>
      <c r="V81" s="12">
        <f t="shared" si="65"/>
        <v>31.202096153384105</v>
      </c>
      <c r="W81" s="12">
        <f t="shared" si="65"/>
        <v>78.526639928028416</v>
      </c>
      <c r="X81" s="12">
        <f t="shared" si="65"/>
        <v>75.626880664431567</v>
      </c>
      <c r="Y81" s="12">
        <f t="shared" si="65"/>
        <v>0.99062618683842874</v>
      </c>
      <c r="Z81" s="12">
        <f t="shared" si="65"/>
        <v>390.21750406233275</v>
      </c>
      <c r="AA81" s="2">
        <f t="shared" si="65"/>
        <v>1702637.5694201912</v>
      </c>
      <c r="AB81" s="12">
        <f t="shared" si="65"/>
        <v>886.25842701813326</v>
      </c>
      <c r="AC81" s="12">
        <f t="shared" si="65"/>
        <v>7.613498233963834</v>
      </c>
      <c r="AD81" s="12">
        <f t="shared" si="65"/>
        <v>32.907315558628383</v>
      </c>
      <c r="AE81" s="2">
        <f t="shared" si="65"/>
        <v>1727074.5448770581</v>
      </c>
    </row>
    <row r="82" spans="1:31" x14ac:dyDescent="0.35">
      <c r="A82" s="1"/>
      <c r="C82" s="2"/>
      <c r="D82" s="2"/>
      <c r="E82" s="2"/>
      <c r="F82" s="2"/>
      <c r="G82" s="2"/>
      <c r="H82" s="2"/>
      <c r="I82" s="2"/>
      <c r="J82" s="2"/>
      <c r="K82" s="2"/>
      <c r="L82" s="17"/>
      <c r="M82" s="2"/>
      <c r="N82" s="2"/>
      <c r="O82" s="2"/>
      <c r="P82" s="17"/>
      <c r="R82" s="12"/>
      <c r="S82" s="12"/>
      <c r="T82" s="12"/>
      <c r="V82" s="12"/>
      <c r="W82" s="30"/>
      <c r="X82" s="12"/>
      <c r="Y82" s="12"/>
      <c r="Z82" s="12"/>
      <c r="AA82" s="2"/>
      <c r="AB82" s="12"/>
      <c r="AC82" s="12"/>
      <c r="AD82" s="12"/>
      <c r="AE82" s="2"/>
    </row>
    <row r="84" spans="1:31" x14ac:dyDescent="0.35">
      <c r="A84" s="6" t="s">
        <v>56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31" x14ac:dyDescent="0.35">
      <c r="A85" t="s">
        <v>57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31" x14ac:dyDescent="0.3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31" ht="29" x14ac:dyDescent="0.35">
      <c r="C87" s="16" t="s">
        <v>3</v>
      </c>
      <c r="D87" s="16" t="s">
        <v>4</v>
      </c>
      <c r="E87" s="16" t="s">
        <v>5</v>
      </c>
      <c r="F87" s="16" t="s">
        <v>6</v>
      </c>
      <c r="G87" s="16" t="s">
        <v>7</v>
      </c>
      <c r="H87" s="16" t="s">
        <v>8</v>
      </c>
      <c r="I87" s="16" t="s">
        <v>9</v>
      </c>
      <c r="J87" s="16" t="s">
        <v>10</v>
      </c>
      <c r="K87" s="16" t="s">
        <v>11</v>
      </c>
      <c r="L87" s="16" t="s">
        <v>12</v>
      </c>
      <c r="M87" s="16" t="s">
        <v>13</v>
      </c>
      <c r="N87" s="16" t="s">
        <v>14</v>
      </c>
      <c r="O87" s="16" t="s">
        <v>15</v>
      </c>
      <c r="P87" s="16" t="s">
        <v>16</v>
      </c>
      <c r="R87" s="5" t="s">
        <v>3</v>
      </c>
      <c r="S87" s="5" t="s">
        <v>4</v>
      </c>
      <c r="T87" s="5" t="s">
        <v>5</v>
      </c>
      <c r="U87" s="5" t="s">
        <v>6</v>
      </c>
      <c r="V87" s="5" t="s">
        <v>7</v>
      </c>
      <c r="W87" s="5" t="s">
        <v>8</v>
      </c>
      <c r="X87" s="5" t="s">
        <v>9</v>
      </c>
      <c r="Y87" s="5" t="s">
        <v>10</v>
      </c>
      <c r="Z87" s="5" t="s">
        <v>11</v>
      </c>
      <c r="AA87" s="5" t="s">
        <v>12</v>
      </c>
      <c r="AB87" s="5" t="s">
        <v>13</v>
      </c>
      <c r="AC87" s="5" t="s">
        <v>14</v>
      </c>
      <c r="AD87" s="5" t="s">
        <v>15</v>
      </c>
      <c r="AE87" s="5" t="s">
        <v>16</v>
      </c>
    </row>
    <row r="88" spans="1:31" x14ac:dyDescent="0.35">
      <c r="A88" s="1" t="s">
        <v>17</v>
      </c>
      <c r="B88" t="s">
        <v>18</v>
      </c>
      <c r="C88" s="16" t="s">
        <v>19</v>
      </c>
      <c r="D88" s="16" t="s">
        <v>19</v>
      </c>
      <c r="E88" s="16" t="s">
        <v>19</v>
      </c>
      <c r="F88" s="16" t="s">
        <v>19</v>
      </c>
      <c r="G88" s="16" t="s">
        <v>19</v>
      </c>
      <c r="H88" s="16" t="s">
        <v>19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R88" s="5" t="s">
        <v>20</v>
      </c>
      <c r="S88" s="5" t="s">
        <v>20</v>
      </c>
      <c r="T88" s="5" t="s">
        <v>20</v>
      </c>
      <c r="U88" s="5" t="s">
        <v>20</v>
      </c>
      <c r="V88" s="5" t="s">
        <v>20</v>
      </c>
      <c r="W88" s="5" t="s">
        <v>20</v>
      </c>
      <c r="X88" s="5" t="s">
        <v>20</v>
      </c>
      <c r="Y88" s="5" t="s">
        <v>20</v>
      </c>
      <c r="Z88" s="5" t="s">
        <v>20</v>
      </c>
      <c r="AA88" s="5" t="s">
        <v>20</v>
      </c>
      <c r="AB88" s="5" t="s">
        <v>20</v>
      </c>
      <c r="AC88" s="5" t="s">
        <v>20</v>
      </c>
      <c r="AD88" s="5" t="s">
        <v>20</v>
      </c>
      <c r="AE88" s="5" t="s">
        <v>20</v>
      </c>
    </row>
    <row r="89" spans="1:31" x14ac:dyDescent="0.35">
      <c r="A89" s="1">
        <v>2024</v>
      </c>
      <c r="B89" t="s">
        <v>21</v>
      </c>
      <c r="C89" s="2">
        <f t="shared" ref="C89:C100" si="66">+R89*2000</f>
        <v>128344.89519520133</v>
      </c>
      <c r="D89" s="2">
        <f t="shared" ref="D89:D100" si="67">+S89*2000</f>
        <v>17.250477284504317</v>
      </c>
      <c r="E89" s="2">
        <f t="shared" ref="E89:E100" si="68">+T89*2000</f>
        <v>6255.3101414693892</v>
      </c>
      <c r="F89" s="2">
        <f t="shared" ref="F89:F100" si="69">+U89*2000</f>
        <v>61087.089990213972</v>
      </c>
      <c r="G89" s="2">
        <f t="shared" ref="G89:G100" si="70">+V89*2000</f>
        <v>8087.6032050239728</v>
      </c>
      <c r="H89" s="2">
        <f t="shared" ref="H89:H100" si="71">+W89*2000</f>
        <v>18778.486386829209</v>
      </c>
      <c r="I89" s="2">
        <f t="shared" ref="I89:I100" si="72">+X89*2000</f>
        <v>18217.034384725368</v>
      </c>
      <c r="J89" s="2">
        <f t="shared" ref="J89:J100" si="73">+Y89*2000</f>
        <v>381.86344092566134</v>
      </c>
      <c r="K89" s="2">
        <f t="shared" ref="K89:K100" si="74">+Z89*2000</f>
        <v>48250.278621722297</v>
      </c>
      <c r="L89" s="17">
        <f t="shared" ref="L89:L100" si="75">+AA89*2000</f>
        <v>325055601.00722557</v>
      </c>
      <c r="M89" s="2">
        <f t="shared" ref="M89:M100" si="76">+AB89*2000</f>
        <v>140480.34734201711</v>
      </c>
      <c r="N89" s="2">
        <f t="shared" ref="N89:N100" si="77">+AC89*2000</f>
        <v>1440.6172878204081</v>
      </c>
      <c r="O89" s="2">
        <f t="shared" ref="O89:O100" si="78">+AD89*2000</f>
        <v>2174.8345092508598</v>
      </c>
      <c r="P89" s="17">
        <f t="shared" ref="P89:P100" si="79">+AE89*2000</f>
        <v>329370814.31407446</v>
      </c>
      <c r="R89" s="14">
        <v>64.172447597600666</v>
      </c>
      <c r="S89" s="14">
        <v>8.6252386422521581E-3</v>
      </c>
      <c r="T89" s="14">
        <v>3.1276550707346948</v>
      </c>
      <c r="U89" s="14">
        <v>30.543544995106984</v>
      </c>
      <c r="V89" s="14">
        <v>4.0438016025119863</v>
      </c>
      <c r="W89" s="14">
        <v>9.3892431934146039</v>
      </c>
      <c r="X89" s="14">
        <v>9.1085171923626831</v>
      </c>
      <c r="Y89" s="14">
        <v>0.19093172046283066</v>
      </c>
      <c r="Z89" s="14">
        <v>24.125139310861147</v>
      </c>
      <c r="AA89" s="15">
        <v>162527.80050361279</v>
      </c>
      <c r="AB89" s="14">
        <v>70.240173671008549</v>
      </c>
      <c r="AC89" s="14">
        <v>0.7203086439102041</v>
      </c>
      <c r="AD89" s="14">
        <v>1.0874172546254299</v>
      </c>
      <c r="AE89" s="15">
        <v>164685.40715703723</v>
      </c>
    </row>
    <row r="90" spans="1:31" x14ac:dyDescent="0.35">
      <c r="A90" s="1">
        <v>2024</v>
      </c>
      <c r="B90" t="s">
        <v>22</v>
      </c>
      <c r="C90" s="2">
        <f t="shared" si="66"/>
        <v>152651.93082369561</v>
      </c>
      <c r="D90" s="2">
        <f t="shared" si="67"/>
        <v>15.164898959462388</v>
      </c>
      <c r="E90" s="2">
        <f t="shared" si="68"/>
        <v>6541.0686098643155</v>
      </c>
      <c r="F90" s="2">
        <f t="shared" si="69"/>
        <v>66229.278822935026</v>
      </c>
      <c r="G90" s="2">
        <f t="shared" si="70"/>
        <v>8012.0338015736752</v>
      </c>
      <c r="H90" s="2">
        <f t="shared" si="71"/>
        <v>18886.071691682133</v>
      </c>
      <c r="I90" s="2">
        <f t="shared" si="72"/>
        <v>18365.959091957899</v>
      </c>
      <c r="J90" s="2">
        <f t="shared" si="73"/>
        <v>375.86227773298344</v>
      </c>
      <c r="K90" s="2">
        <f t="shared" si="74"/>
        <v>48545.827124249619</v>
      </c>
      <c r="L90" s="17">
        <f t="shared" si="75"/>
        <v>338269458.78030604</v>
      </c>
      <c r="M90" s="2">
        <f t="shared" si="76"/>
        <v>152478.71322702063</v>
      </c>
      <c r="N90" s="2">
        <f t="shared" si="77"/>
        <v>1641.5862470101158</v>
      </c>
      <c r="O90" s="2">
        <f t="shared" si="78"/>
        <v>1961.2860433358046</v>
      </c>
      <c r="P90" s="17">
        <f t="shared" si="79"/>
        <v>342973883.10612023</v>
      </c>
      <c r="R90" s="14">
        <v>76.325965411847804</v>
      </c>
      <c r="S90" s="14">
        <v>7.5824494797311938E-3</v>
      </c>
      <c r="T90" s="14">
        <v>3.2705343049321578</v>
      </c>
      <c r="U90" s="14">
        <v>33.114639411467515</v>
      </c>
      <c r="V90" s="14">
        <v>4.0060169007868378</v>
      </c>
      <c r="W90" s="14">
        <v>9.4430358458410666</v>
      </c>
      <c r="X90" s="14">
        <v>9.1829795459789487</v>
      </c>
      <c r="Y90" s="14">
        <v>0.18793113886649171</v>
      </c>
      <c r="Z90" s="14">
        <v>24.27291356212481</v>
      </c>
      <c r="AA90" s="15">
        <v>169134.72939015302</v>
      </c>
      <c r="AB90" s="14">
        <v>76.239356613510324</v>
      </c>
      <c r="AC90" s="14">
        <v>0.82079312350505795</v>
      </c>
      <c r="AD90" s="14">
        <v>0.98064302166790229</v>
      </c>
      <c r="AE90" s="15">
        <v>171486.94155306011</v>
      </c>
    </row>
    <row r="91" spans="1:31" x14ac:dyDescent="0.35">
      <c r="A91" s="1">
        <v>2024</v>
      </c>
      <c r="B91" t="s">
        <v>23</v>
      </c>
      <c r="C91" s="2">
        <f t="shared" si="66"/>
        <v>147617.43783203838</v>
      </c>
      <c r="D91" s="2">
        <f t="shared" si="67"/>
        <v>7.9388893356238297</v>
      </c>
      <c r="E91" s="2">
        <f t="shared" si="68"/>
        <v>6589.0886970719348</v>
      </c>
      <c r="F91" s="2">
        <f t="shared" si="69"/>
        <v>70736.177102024987</v>
      </c>
      <c r="G91" s="2">
        <f t="shared" si="70"/>
        <v>8499.626673617995</v>
      </c>
      <c r="H91" s="2">
        <f t="shared" si="71"/>
        <v>19691.998765979817</v>
      </c>
      <c r="I91" s="2">
        <f t="shared" si="72"/>
        <v>19114.45699097613</v>
      </c>
      <c r="J91" s="2">
        <f t="shared" si="73"/>
        <v>249.15673887504801</v>
      </c>
      <c r="K91" s="2">
        <f t="shared" si="74"/>
        <v>46081.514403791465</v>
      </c>
      <c r="L91" s="17">
        <f t="shared" si="75"/>
        <v>347616770.53159624</v>
      </c>
      <c r="M91" s="2">
        <f t="shared" si="76"/>
        <v>137936.50530417694</v>
      </c>
      <c r="N91" s="2">
        <f t="shared" si="77"/>
        <v>1709.1476508215467</v>
      </c>
      <c r="O91" s="2">
        <f t="shared" si="78"/>
        <v>1889.1371791968822</v>
      </c>
      <c r="P91" s="17">
        <f t="shared" si="79"/>
        <v>351931916.80758095</v>
      </c>
      <c r="R91" s="14">
        <v>73.808718916019188</v>
      </c>
      <c r="S91" s="14">
        <v>3.9694446678119151E-3</v>
      </c>
      <c r="T91" s="14">
        <v>3.2945443485359673</v>
      </c>
      <c r="U91" s="14">
        <v>35.368088551012491</v>
      </c>
      <c r="V91" s="14">
        <v>4.2498133368089972</v>
      </c>
      <c r="W91" s="14">
        <v>9.8459993829899091</v>
      </c>
      <c r="X91" s="14">
        <v>9.5572284954880651</v>
      </c>
      <c r="Y91" s="14">
        <v>0.124578369437524</v>
      </c>
      <c r="Z91" s="14">
        <v>23.040757201895733</v>
      </c>
      <c r="AA91" s="15">
        <v>173808.38526579813</v>
      </c>
      <c r="AB91" s="14">
        <v>68.968252652088466</v>
      </c>
      <c r="AC91" s="14">
        <v>0.85457382541077331</v>
      </c>
      <c r="AD91" s="14">
        <v>0.94456858959844114</v>
      </c>
      <c r="AE91" s="15">
        <v>175965.95840379049</v>
      </c>
    </row>
    <row r="92" spans="1:31" x14ac:dyDescent="0.35">
      <c r="A92" s="1">
        <v>2024</v>
      </c>
      <c r="B92" t="s">
        <v>24</v>
      </c>
      <c r="C92" s="2">
        <f t="shared" si="66"/>
        <v>108359.49585593735</v>
      </c>
      <c r="D92" s="2">
        <f t="shared" si="67"/>
        <v>18.095461444249196</v>
      </c>
      <c r="E92" s="2">
        <f t="shared" si="68"/>
        <v>5379.0483816505694</v>
      </c>
      <c r="F92" s="2">
        <f t="shared" si="69"/>
        <v>58801.802260243297</v>
      </c>
      <c r="G92" s="2">
        <f t="shared" si="70"/>
        <v>8059.3456867216937</v>
      </c>
      <c r="H92" s="2">
        <f t="shared" si="71"/>
        <v>18373.25715715441</v>
      </c>
      <c r="I92" s="2">
        <f t="shared" si="72"/>
        <v>17783.531605010448</v>
      </c>
      <c r="J92" s="2">
        <f t="shared" si="73"/>
        <v>439.68455610769712</v>
      </c>
      <c r="K92" s="2">
        <f t="shared" si="74"/>
        <v>38772.632567669396</v>
      </c>
      <c r="L92" s="17">
        <f t="shared" si="75"/>
        <v>293879921.54277909</v>
      </c>
      <c r="M92" s="2">
        <f t="shared" si="76"/>
        <v>93013.550942561895</v>
      </c>
      <c r="N92" s="2">
        <f t="shared" si="77"/>
        <v>1443.308177791816</v>
      </c>
      <c r="O92" s="2">
        <f t="shared" si="78"/>
        <v>1835.1279424324646</v>
      </c>
      <c r="P92" s="17">
        <f t="shared" si="79"/>
        <v>296866777.6362856</v>
      </c>
      <c r="R92" s="14">
        <v>54.179747927968677</v>
      </c>
      <c r="S92" s="14">
        <v>9.0477307221245983E-3</v>
      </c>
      <c r="T92" s="14">
        <v>2.6895241908252845</v>
      </c>
      <c r="U92" s="14">
        <v>29.40090113012165</v>
      </c>
      <c r="V92" s="14">
        <v>4.0296728433608466</v>
      </c>
      <c r="W92" s="14">
        <v>9.1866285785772046</v>
      </c>
      <c r="X92" s="14">
        <v>8.8917658025052244</v>
      </c>
      <c r="Y92" s="14">
        <v>0.21984227805384857</v>
      </c>
      <c r="Z92" s="14">
        <v>19.386316283834699</v>
      </c>
      <c r="AA92" s="15">
        <v>146939.96077138954</v>
      </c>
      <c r="AB92" s="14">
        <v>46.506775471280946</v>
      </c>
      <c r="AC92" s="14">
        <v>0.72165408889590799</v>
      </c>
      <c r="AD92" s="14">
        <v>0.91756397121623234</v>
      </c>
      <c r="AE92" s="15">
        <v>148433.38881814279</v>
      </c>
    </row>
    <row r="93" spans="1:31" x14ac:dyDescent="0.35">
      <c r="A93" s="1">
        <v>2024</v>
      </c>
      <c r="B93" t="s">
        <v>25</v>
      </c>
      <c r="C93" s="2">
        <f t="shared" si="66"/>
        <v>74123.591335481498</v>
      </c>
      <c r="D93" s="2">
        <f t="shared" si="67"/>
        <v>17.971079404981278</v>
      </c>
      <c r="E93" s="2">
        <f t="shared" si="68"/>
        <v>6252.1166165247469</v>
      </c>
      <c r="F93" s="2">
        <f t="shared" si="69"/>
        <v>50208.708898470635</v>
      </c>
      <c r="G93" s="2">
        <f t="shared" si="70"/>
        <v>8869.7434806387791</v>
      </c>
      <c r="H93" s="2">
        <f t="shared" si="71"/>
        <v>19333.965092200666</v>
      </c>
      <c r="I93" s="2">
        <f t="shared" si="72"/>
        <v>18717.318141529835</v>
      </c>
      <c r="J93" s="2">
        <f t="shared" si="73"/>
        <v>439.55356795637778</v>
      </c>
      <c r="K93" s="2">
        <f t="shared" si="74"/>
        <v>41760.87930600813</v>
      </c>
      <c r="L93" s="17">
        <f t="shared" si="75"/>
        <v>295619209.0849216</v>
      </c>
      <c r="M93" s="2">
        <f t="shared" si="76"/>
        <v>61548.837150303516</v>
      </c>
      <c r="N93" s="2">
        <f t="shared" si="77"/>
        <v>1372.4558927140515</v>
      </c>
      <c r="O93" s="2">
        <f t="shared" si="78"/>
        <v>2748.460949487433</v>
      </c>
      <c r="P93" s="17">
        <f t="shared" si="79"/>
        <v>297735276.60425943</v>
      </c>
      <c r="R93" s="14">
        <v>37.061795667740746</v>
      </c>
      <c r="S93" s="14">
        <v>8.9855397024906393E-3</v>
      </c>
      <c r="T93" s="14">
        <v>3.1260583082623734</v>
      </c>
      <c r="U93" s="14">
        <v>25.104354449235316</v>
      </c>
      <c r="V93" s="14">
        <v>4.4348717403193891</v>
      </c>
      <c r="W93" s="14">
        <v>9.666982546100332</v>
      </c>
      <c r="X93" s="14">
        <v>9.3586590707649169</v>
      </c>
      <c r="Y93" s="14">
        <v>0.21977678397818889</v>
      </c>
      <c r="Z93" s="14">
        <v>20.880439653004064</v>
      </c>
      <c r="AA93" s="15">
        <v>147809.60454246079</v>
      </c>
      <c r="AB93" s="14">
        <v>30.774418575151756</v>
      </c>
      <c r="AC93" s="14">
        <v>0.68622794635702578</v>
      </c>
      <c r="AD93" s="14">
        <v>1.3742304747437164</v>
      </c>
      <c r="AE93" s="15">
        <v>148867.63830212972</v>
      </c>
    </row>
    <row r="94" spans="1:31" x14ac:dyDescent="0.35">
      <c r="A94" s="1">
        <v>2024</v>
      </c>
      <c r="B94" t="s">
        <v>26</v>
      </c>
      <c r="C94" s="2">
        <f t="shared" si="66"/>
        <v>101957.9737233605</v>
      </c>
      <c r="D94" s="2">
        <f t="shared" si="67"/>
        <v>23.968289777096459</v>
      </c>
      <c r="E94" s="2">
        <f t="shared" si="68"/>
        <v>5112.6805661396684</v>
      </c>
      <c r="F94" s="2">
        <f t="shared" si="69"/>
        <v>57197.443995513677</v>
      </c>
      <c r="G94" s="2">
        <f t="shared" si="70"/>
        <v>9065.3599024684427</v>
      </c>
      <c r="H94" s="2">
        <f t="shared" si="71"/>
        <v>19735.393683648563</v>
      </c>
      <c r="I94" s="2">
        <f t="shared" si="72"/>
        <v>19037.460950306271</v>
      </c>
      <c r="J94" s="2">
        <f t="shared" si="73"/>
        <v>564.12420498835559</v>
      </c>
      <c r="K94" s="2">
        <f t="shared" si="74"/>
        <v>49505.786030035335</v>
      </c>
      <c r="L94" s="17">
        <f t="shared" si="75"/>
        <v>317320021.40995657</v>
      </c>
      <c r="M94" s="2">
        <f t="shared" si="76"/>
        <v>89660.196172189389</v>
      </c>
      <c r="N94" s="2">
        <f t="shared" si="77"/>
        <v>1508.4579802561177</v>
      </c>
      <c r="O94" s="2">
        <f t="shared" si="78"/>
        <v>3305.3049050638797</v>
      </c>
      <c r="P94" s="17">
        <f t="shared" si="79"/>
        <v>320230248.26754576</v>
      </c>
      <c r="R94" s="14">
        <v>50.978986861680248</v>
      </c>
      <c r="S94" s="14">
        <v>1.198414488854823E-2</v>
      </c>
      <c r="T94" s="14">
        <v>2.5563402830698343</v>
      </c>
      <c r="U94" s="14">
        <v>28.59872199775684</v>
      </c>
      <c r="V94" s="14">
        <v>4.5326799512342211</v>
      </c>
      <c r="W94" s="14">
        <v>9.8676968418242819</v>
      </c>
      <c r="X94" s="14">
        <v>9.5187304751531361</v>
      </c>
      <c r="Y94" s="14">
        <v>0.28206210249417779</v>
      </c>
      <c r="Z94" s="14">
        <v>24.752893015017669</v>
      </c>
      <c r="AA94" s="15">
        <v>158660.01070497828</v>
      </c>
      <c r="AB94" s="14">
        <v>44.830098086094694</v>
      </c>
      <c r="AC94" s="14">
        <v>0.75422899012805888</v>
      </c>
      <c r="AD94" s="14">
        <v>1.6526524525319399</v>
      </c>
      <c r="AE94" s="15">
        <v>160115.12413377289</v>
      </c>
    </row>
    <row r="95" spans="1:31" x14ac:dyDescent="0.35">
      <c r="A95" s="1">
        <v>2024</v>
      </c>
      <c r="B95" t="s">
        <v>27</v>
      </c>
      <c r="C95" s="2">
        <f t="shared" si="66"/>
        <v>116543.75740540234</v>
      </c>
      <c r="D95" s="2">
        <f t="shared" si="67"/>
        <v>26.343033141226748</v>
      </c>
      <c r="E95" s="2">
        <f t="shared" si="68"/>
        <v>5145.0013438193419</v>
      </c>
      <c r="F95" s="2">
        <f t="shared" si="69"/>
        <v>57644.707051638499</v>
      </c>
      <c r="G95" s="2">
        <f t="shared" si="70"/>
        <v>7121.7945071251143</v>
      </c>
      <c r="H95" s="2">
        <f t="shared" si="71"/>
        <v>15953.64867499621</v>
      </c>
      <c r="I95" s="2">
        <f t="shared" si="72"/>
        <v>15236.738153178912</v>
      </c>
      <c r="J95" s="2">
        <f t="shared" si="73"/>
        <v>566.50614134326622</v>
      </c>
      <c r="K95" s="2">
        <f t="shared" si="74"/>
        <v>35779.39707218804</v>
      </c>
      <c r="L95" s="17">
        <f t="shared" si="75"/>
        <v>305831670.43813354</v>
      </c>
      <c r="M95" s="2">
        <f t="shared" si="76"/>
        <v>105796.57219461404</v>
      </c>
      <c r="N95" s="2">
        <f t="shared" si="77"/>
        <v>1289.6905878454297</v>
      </c>
      <c r="O95" s="2">
        <f t="shared" si="78"/>
        <v>3840.5852290878456</v>
      </c>
      <c r="P95" s="17">
        <f t="shared" si="79"/>
        <v>309180757.85056168</v>
      </c>
      <c r="R95" s="14">
        <v>58.271878702701173</v>
      </c>
      <c r="S95" s="14">
        <v>1.3171516570613374E-2</v>
      </c>
      <c r="T95" s="14">
        <v>2.5725006719096708</v>
      </c>
      <c r="U95" s="14">
        <v>28.822353525819249</v>
      </c>
      <c r="V95" s="14">
        <v>3.5608972535625569</v>
      </c>
      <c r="W95" s="14">
        <v>7.9768243374981047</v>
      </c>
      <c r="X95" s="14">
        <v>7.6183690765894561</v>
      </c>
      <c r="Y95" s="14">
        <v>0.28325307067163313</v>
      </c>
      <c r="Z95" s="14">
        <v>17.88969853609402</v>
      </c>
      <c r="AA95" s="15">
        <v>152915.83521906676</v>
      </c>
      <c r="AB95" s="14">
        <v>52.898286097307022</v>
      </c>
      <c r="AC95" s="14">
        <v>0.64484529392271484</v>
      </c>
      <c r="AD95" s="14">
        <v>1.9202926145439227</v>
      </c>
      <c r="AE95" s="15">
        <v>154590.37892528085</v>
      </c>
    </row>
    <row r="96" spans="1:31" x14ac:dyDescent="0.35">
      <c r="A96" s="1">
        <v>2024</v>
      </c>
      <c r="B96" t="s">
        <v>28</v>
      </c>
      <c r="C96" s="2">
        <f t="shared" si="66"/>
        <v>110464.52424075321</v>
      </c>
      <c r="D96" s="2">
        <f t="shared" si="67"/>
        <v>24.952996524416115</v>
      </c>
      <c r="E96" s="2">
        <f t="shared" si="68"/>
        <v>6619.1735181294143</v>
      </c>
      <c r="F96" s="2">
        <f t="shared" si="69"/>
        <v>59225.811325196257</v>
      </c>
      <c r="G96" s="2">
        <f t="shared" si="70"/>
        <v>9056.879640334877</v>
      </c>
      <c r="H96" s="2">
        <f t="shared" si="71"/>
        <v>19517.696263836006</v>
      </c>
      <c r="I96" s="2">
        <f t="shared" si="72"/>
        <v>18829.393212893967</v>
      </c>
      <c r="J96" s="2">
        <f t="shared" si="73"/>
        <v>508.72349710924578</v>
      </c>
      <c r="K96" s="2">
        <f t="shared" si="74"/>
        <v>44081.598659064155</v>
      </c>
      <c r="L96" s="17">
        <f t="shared" si="75"/>
        <v>311003633.74210799</v>
      </c>
      <c r="M96" s="2">
        <f t="shared" si="76"/>
        <v>103293.87087483179</v>
      </c>
      <c r="N96" s="2">
        <f t="shared" si="77"/>
        <v>1307.4835614983645</v>
      </c>
      <c r="O96" s="2">
        <f t="shared" si="78"/>
        <v>3494.6588669665161</v>
      </c>
      <c r="P96" s="17">
        <f t="shared" si="79"/>
        <v>314242345.27040058</v>
      </c>
      <c r="R96" s="14">
        <v>55.232262120376603</v>
      </c>
      <c r="S96" s="14">
        <v>1.2476498262208058E-2</v>
      </c>
      <c r="T96" s="14">
        <v>3.309586759064707</v>
      </c>
      <c r="U96" s="14">
        <v>29.612905662598127</v>
      </c>
      <c r="V96" s="14">
        <v>4.5284398201674385</v>
      </c>
      <c r="W96" s="14">
        <v>9.7588481319180023</v>
      </c>
      <c r="X96" s="14">
        <v>9.4146966064469826</v>
      </c>
      <c r="Y96" s="14">
        <v>0.2543617485546229</v>
      </c>
      <c r="Z96" s="14">
        <v>22.040799329532078</v>
      </c>
      <c r="AA96" s="15">
        <v>155501.816871054</v>
      </c>
      <c r="AB96" s="14">
        <v>51.646935437415891</v>
      </c>
      <c r="AC96" s="14">
        <v>0.65374178074918221</v>
      </c>
      <c r="AD96" s="14">
        <v>1.7473294334832581</v>
      </c>
      <c r="AE96" s="15">
        <v>157121.17263520029</v>
      </c>
    </row>
    <row r="97" spans="1:31" x14ac:dyDescent="0.35">
      <c r="A97" s="1">
        <v>2024</v>
      </c>
      <c r="B97" t="s">
        <v>29</v>
      </c>
      <c r="C97" s="2">
        <f t="shared" si="66"/>
        <v>63868.878586400853</v>
      </c>
      <c r="D97" s="2">
        <f t="shared" si="67"/>
        <v>27.720333134744649</v>
      </c>
      <c r="E97" s="2">
        <f t="shared" si="68"/>
        <v>6959.3274828382009</v>
      </c>
      <c r="F97" s="2">
        <f t="shared" si="69"/>
        <v>50204.859246789056</v>
      </c>
      <c r="G97" s="2">
        <f t="shared" si="70"/>
        <v>9419.9071114174003</v>
      </c>
      <c r="H97" s="2">
        <f t="shared" si="71"/>
        <v>19840.210549170773</v>
      </c>
      <c r="I97" s="2">
        <f t="shared" si="72"/>
        <v>19025.492289630733</v>
      </c>
      <c r="J97" s="2">
        <f t="shared" si="73"/>
        <v>564.90841049690016</v>
      </c>
      <c r="K97" s="2">
        <f t="shared" si="74"/>
        <v>33589.302961514455</v>
      </c>
      <c r="L97" s="17">
        <f t="shared" si="75"/>
        <v>296633373.95232391</v>
      </c>
      <c r="M97" s="2">
        <f t="shared" si="76"/>
        <v>58807.758993288357</v>
      </c>
      <c r="N97" s="2">
        <f t="shared" si="77"/>
        <v>1179.3653300523938</v>
      </c>
      <c r="O97" s="2">
        <f t="shared" si="78"/>
        <v>2534.998029561259</v>
      </c>
      <c r="P97" s="17">
        <f t="shared" si="79"/>
        <v>298592523.01659983</v>
      </c>
      <c r="R97" s="14">
        <v>31.934439293200427</v>
      </c>
      <c r="S97" s="14">
        <v>1.3860166567372325E-2</v>
      </c>
      <c r="T97" s="14">
        <v>3.4796637414191003</v>
      </c>
      <c r="U97" s="14">
        <v>25.102429623394528</v>
      </c>
      <c r="V97" s="14">
        <v>4.7099535557087</v>
      </c>
      <c r="W97" s="14">
        <v>9.9201052745853868</v>
      </c>
      <c r="X97" s="14">
        <v>9.5127461448153667</v>
      </c>
      <c r="Y97" s="14">
        <v>0.28245420524845005</v>
      </c>
      <c r="Z97" s="14">
        <v>16.794651480757228</v>
      </c>
      <c r="AA97" s="15">
        <v>148316.68697616196</v>
      </c>
      <c r="AB97" s="14">
        <v>29.40387949664418</v>
      </c>
      <c r="AC97" s="14">
        <v>0.58968266502619693</v>
      </c>
      <c r="AD97" s="14">
        <v>1.2674990147806295</v>
      </c>
      <c r="AE97" s="15">
        <v>149296.26150829991</v>
      </c>
    </row>
    <row r="98" spans="1:31" x14ac:dyDescent="0.35">
      <c r="A98" s="1">
        <v>2024</v>
      </c>
      <c r="B98" t="s">
        <v>30</v>
      </c>
      <c r="C98" s="2">
        <f t="shared" si="66"/>
        <v>105549.12063357825</v>
      </c>
      <c r="D98" s="2">
        <f t="shared" si="67"/>
        <v>23.205197979908533</v>
      </c>
      <c r="E98" s="2">
        <f t="shared" si="68"/>
        <v>8104.8828606368916</v>
      </c>
      <c r="F98" s="2">
        <f t="shared" si="69"/>
        <v>62397.006522557349</v>
      </c>
      <c r="G98" s="2">
        <f t="shared" si="70"/>
        <v>9044.0374993779751</v>
      </c>
      <c r="H98" s="2">
        <f t="shared" si="71"/>
        <v>19985.017313200296</v>
      </c>
      <c r="I98" s="2">
        <f t="shared" si="72"/>
        <v>19283.286689610584</v>
      </c>
      <c r="J98" s="2">
        <f t="shared" si="73"/>
        <v>472.65783395183956</v>
      </c>
      <c r="K98" s="2">
        <f t="shared" si="74"/>
        <v>45599.549941118006</v>
      </c>
      <c r="L98" s="17">
        <f t="shared" si="75"/>
        <v>326516749.31920916</v>
      </c>
      <c r="M98" s="2">
        <f t="shared" si="76"/>
        <v>92343.846604723905</v>
      </c>
      <c r="N98" s="2">
        <f t="shared" si="77"/>
        <v>1363.3000194975243</v>
      </c>
      <c r="O98" s="2">
        <f t="shared" si="78"/>
        <v>1988.3609026850866</v>
      </c>
      <c r="P98" s="17">
        <f t="shared" si="79"/>
        <v>329463651.52930838</v>
      </c>
      <c r="R98" s="14">
        <v>52.774560316789128</v>
      </c>
      <c r="S98" s="14">
        <v>1.1602598989954267E-2</v>
      </c>
      <c r="T98" s="14">
        <v>4.0524414303184457</v>
      </c>
      <c r="U98" s="14">
        <v>31.198503261278674</v>
      </c>
      <c r="V98" s="14">
        <v>4.5220187496889874</v>
      </c>
      <c r="W98" s="14">
        <v>9.9925086566001475</v>
      </c>
      <c r="X98" s="14">
        <v>9.6416433448052921</v>
      </c>
      <c r="Y98" s="14">
        <v>0.23632891697591979</v>
      </c>
      <c r="Z98" s="14">
        <v>22.799774970559003</v>
      </c>
      <c r="AA98" s="15">
        <v>163258.37465960457</v>
      </c>
      <c r="AB98" s="14">
        <v>46.171923302361954</v>
      </c>
      <c r="AC98" s="14">
        <v>0.68165000974876211</v>
      </c>
      <c r="AD98" s="14">
        <v>0.99418045134254329</v>
      </c>
      <c r="AE98" s="15">
        <v>164731.82576465418</v>
      </c>
    </row>
    <row r="99" spans="1:31" x14ac:dyDescent="0.35">
      <c r="A99" s="1">
        <v>2024</v>
      </c>
      <c r="B99" t="s">
        <v>31</v>
      </c>
      <c r="C99" s="2">
        <f t="shared" si="66"/>
        <v>79251.887863933924</v>
      </c>
      <c r="D99" s="2">
        <f t="shared" si="67"/>
        <v>26.363817379656965</v>
      </c>
      <c r="E99" s="2">
        <f t="shared" si="68"/>
        <v>9356.6606614995126</v>
      </c>
      <c r="F99" s="2">
        <f t="shared" si="69"/>
        <v>56982.5110842504</v>
      </c>
      <c r="G99" s="2">
        <f t="shared" si="70"/>
        <v>8623.4760550042538</v>
      </c>
      <c r="H99" s="2">
        <f t="shared" si="71"/>
        <v>18721.518034513534</v>
      </c>
      <c r="I99" s="2">
        <f t="shared" si="72"/>
        <v>18110.085884143376</v>
      </c>
      <c r="J99" s="2">
        <f t="shared" si="73"/>
        <v>537.6489455475778</v>
      </c>
      <c r="K99" s="2">
        <f t="shared" si="74"/>
        <v>51389.342547042666</v>
      </c>
      <c r="L99" s="17">
        <f t="shared" si="75"/>
        <v>318096413.66826707</v>
      </c>
      <c r="M99" s="2">
        <f t="shared" si="76"/>
        <v>58100.298233133522</v>
      </c>
      <c r="N99" s="2">
        <f t="shared" si="77"/>
        <v>1250.0113537374609</v>
      </c>
      <c r="O99" s="2">
        <f t="shared" si="78"/>
        <v>5090.0990186718036</v>
      </c>
      <c r="P99" s="17">
        <f t="shared" si="79"/>
        <v>320054475.0275352</v>
      </c>
      <c r="R99" s="14">
        <v>39.625943931966958</v>
      </c>
      <c r="S99" s="14">
        <v>1.3181908689828482E-2</v>
      </c>
      <c r="T99" s="14">
        <v>4.6783303307497563</v>
      </c>
      <c r="U99" s="14">
        <v>28.491255542125199</v>
      </c>
      <c r="V99" s="14">
        <v>4.3117380275021269</v>
      </c>
      <c r="W99" s="14">
        <v>9.3607590172567665</v>
      </c>
      <c r="X99" s="14">
        <v>9.0550429420716885</v>
      </c>
      <c r="Y99" s="14">
        <v>0.2688244727737889</v>
      </c>
      <c r="Z99" s="14">
        <v>25.694671273521333</v>
      </c>
      <c r="AA99" s="15">
        <v>159048.20683413354</v>
      </c>
      <c r="AB99" s="14">
        <v>29.050149116566761</v>
      </c>
      <c r="AC99" s="14">
        <v>0.62500567686873043</v>
      </c>
      <c r="AD99" s="14">
        <v>2.545049509335902</v>
      </c>
      <c r="AE99" s="15">
        <v>160027.23751376761</v>
      </c>
    </row>
    <row r="100" spans="1:31" x14ac:dyDescent="0.35">
      <c r="A100" s="1">
        <v>2024</v>
      </c>
      <c r="B100" t="s">
        <v>32</v>
      </c>
      <c r="C100" s="2">
        <f t="shared" si="66"/>
        <v>90446.106879708765</v>
      </c>
      <c r="D100" s="2">
        <f t="shared" si="67"/>
        <v>23.868310930849294</v>
      </c>
      <c r="E100" s="2">
        <f t="shared" si="68"/>
        <v>9542.1380992534487</v>
      </c>
      <c r="F100" s="2">
        <f t="shared" si="69"/>
        <v>59559.174314536562</v>
      </c>
      <c r="G100" s="2">
        <f t="shared" si="70"/>
        <v>9190.7593153263497</v>
      </c>
      <c r="H100" s="2">
        <f t="shared" si="71"/>
        <v>20244.475892506096</v>
      </c>
      <c r="I100" s="2">
        <f t="shared" si="72"/>
        <v>19595.690582267736</v>
      </c>
      <c r="J100" s="2">
        <f t="shared" si="73"/>
        <v>487.06471460365208</v>
      </c>
      <c r="K100" s="2">
        <f t="shared" si="74"/>
        <v>46845.897018371405</v>
      </c>
      <c r="L100" s="17">
        <f t="shared" si="75"/>
        <v>316420212.13885814</v>
      </c>
      <c r="M100" s="2">
        <f t="shared" si="76"/>
        <v>77768.165183999692</v>
      </c>
      <c r="N100" s="2">
        <f t="shared" si="77"/>
        <v>1301.3442313586365</v>
      </c>
      <c r="O100" s="2">
        <f t="shared" si="78"/>
        <v>1743.7740884538875</v>
      </c>
      <c r="P100" s="17">
        <f t="shared" si="79"/>
        <v>318942576.98532027</v>
      </c>
      <c r="R100" s="14">
        <v>45.223053439854382</v>
      </c>
      <c r="S100" s="14">
        <v>1.1934155465424647E-2</v>
      </c>
      <c r="T100" s="14">
        <v>4.7710690496267247</v>
      </c>
      <c r="U100" s="14">
        <v>29.779587157268281</v>
      </c>
      <c r="V100" s="14">
        <v>4.5953796576631749</v>
      </c>
      <c r="W100" s="14">
        <v>10.122237946253048</v>
      </c>
      <c r="X100" s="14">
        <v>9.7978452911338678</v>
      </c>
      <c r="Y100" s="14">
        <v>0.24353235730182604</v>
      </c>
      <c r="Z100" s="14">
        <v>23.422948509185701</v>
      </c>
      <c r="AA100" s="15">
        <v>158210.10606942908</v>
      </c>
      <c r="AB100" s="14">
        <v>38.884082591999849</v>
      </c>
      <c r="AC100" s="14">
        <v>0.65067211567931826</v>
      </c>
      <c r="AD100" s="14">
        <v>0.87188704422694374</v>
      </c>
      <c r="AE100" s="15">
        <v>159471.28849266013</v>
      </c>
    </row>
    <row r="101" spans="1:31" x14ac:dyDescent="0.35">
      <c r="A101" s="1"/>
      <c r="B101" t="s">
        <v>33</v>
      </c>
      <c r="C101" s="2">
        <f t="shared" ref="C101:P101" si="80">SUM(C89:C100)</f>
        <v>1279179.6003754921</v>
      </c>
      <c r="D101" s="2">
        <f t="shared" si="80"/>
        <v>252.84278529671974</v>
      </c>
      <c r="E101" s="2">
        <f t="shared" si="80"/>
        <v>81856.496978897441</v>
      </c>
      <c r="F101" s="2">
        <f t="shared" si="80"/>
        <v>710274.57061436959</v>
      </c>
      <c r="G101" s="2">
        <f t="shared" si="80"/>
        <v>103050.56687863052</v>
      </c>
      <c r="H101" s="2">
        <f t="shared" si="80"/>
        <v>229061.73950571771</v>
      </c>
      <c r="I101" s="2">
        <f t="shared" si="80"/>
        <v>221316.44797623125</v>
      </c>
      <c r="J101" s="2">
        <f t="shared" si="80"/>
        <v>5587.7543296386038</v>
      </c>
      <c r="K101" s="2">
        <f t="shared" si="80"/>
        <v>530202.00625277497</v>
      </c>
      <c r="L101" s="17">
        <f t="shared" si="80"/>
        <v>3792263035.6156855</v>
      </c>
      <c r="M101" s="2">
        <f t="shared" si="80"/>
        <v>1171228.6622228608</v>
      </c>
      <c r="N101" s="2">
        <f t="shared" si="80"/>
        <v>16806.768320403862</v>
      </c>
      <c r="O101" s="2">
        <f t="shared" si="80"/>
        <v>32606.627664193722</v>
      </c>
      <c r="P101" s="17">
        <f t="shared" si="80"/>
        <v>3829585246.4155922</v>
      </c>
      <c r="R101" s="12">
        <f t="shared" ref="R101:AE101" si="81">SUM(R89:R100)</f>
        <v>639.58980018774605</v>
      </c>
      <c r="S101" s="12">
        <f t="shared" si="81"/>
        <v>0.12642139264835989</v>
      </c>
      <c r="T101" s="12">
        <f t="shared" si="81"/>
        <v>40.928248489448713</v>
      </c>
      <c r="U101" s="12">
        <f t="shared" si="81"/>
        <v>355.13728530718487</v>
      </c>
      <c r="V101" s="12">
        <f t="shared" si="81"/>
        <v>51.525283439315274</v>
      </c>
      <c r="W101" s="12">
        <f t="shared" si="81"/>
        <v>114.53086975285885</v>
      </c>
      <c r="X101" s="12">
        <f t="shared" si="81"/>
        <v>110.65822398811562</v>
      </c>
      <c r="Y101" s="12">
        <f t="shared" si="81"/>
        <v>2.7938771648193028</v>
      </c>
      <c r="Z101" s="12">
        <f t="shared" si="81"/>
        <v>265.10100312638747</v>
      </c>
      <c r="AA101" s="2">
        <f t="shared" si="81"/>
        <v>1896131.5178078425</v>
      </c>
      <c r="AB101" s="12">
        <f t="shared" si="81"/>
        <v>585.61433111143037</v>
      </c>
      <c r="AC101" s="12">
        <f t="shared" si="81"/>
        <v>8.4033841602019326</v>
      </c>
      <c r="AD101" s="12">
        <f t="shared" si="81"/>
        <v>16.303313832096862</v>
      </c>
      <c r="AE101" s="2">
        <f t="shared" si="81"/>
        <v>1914792.6232077961</v>
      </c>
    </row>
    <row r="104" spans="1:31" x14ac:dyDescent="0.35">
      <c r="A104" s="6" t="s">
        <v>58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31" x14ac:dyDescent="0.35">
      <c r="A105" t="s">
        <v>59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31" x14ac:dyDescent="0.3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31" ht="29" x14ac:dyDescent="0.35">
      <c r="C107" s="16" t="s">
        <v>3</v>
      </c>
      <c r="D107" s="16" t="s">
        <v>4</v>
      </c>
      <c r="E107" s="16" t="s">
        <v>5</v>
      </c>
      <c r="F107" s="16" t="s">
        <v>6</v>
      </c>
      <c r="G107" s="16" t="s">
        <v>7</v>
      </c>
      <c r="H107" s="16" t="s">
        <v>8</v>
      </c>
      <c r="I107" s="16" t="s">
        <v>9</v>
      </c>
      <c r="J107" s="16" t="s">
        <v>10</v>
      </c>
      <c r="K107" s="16" t="s">
        <v>11</v>
      </c>
      <c r="L107" s="16" t="s">
        <v>12</v>
      </c>
      <c r="M107" s="16" t="s">
        <v>13</v>
      </c>
      <c r="N107" s="16" t="s">
        <v>14</v>
      </c>
      <c r="O107" s="16" t="s">
        <v>15</v>
      </c>
      <c r="P107" s="16" t="s">
        <v>16</v>
      </c>
      <c r="R107" s="5" t="s">
        <v>3</v>
      </c>
      <c r="S107" s="5" t="s">
        <v>4</v>
      </c>
      <c r="T107" s="5" t="s">
        <v>5</v>
      </c>
      <c r="U107" s="5" t="s">
        <v>6</v>
      </c>
      <c r="V107" s="5" t="s">
        <v>7</v>
      </c>
      <c r="W107" s="5" t="s">
        <v>8</v>
      </c>
      <c r="X107" s="5" t="s">
        <v>9</v>
      </c>
      <c r="Y107" s="5" t="s">
        <v>10</v>
      </c>
      <c r="Z107" s="5" t="s">
        <v>11</v>
      </c>
      <c r="AA107" s="5" t="s">
        <v>12</v>
      </c>
      <c r="AB107" s="5" t="s">
        <v>13</v>
      </c>
      <c r="AC107" s="5" t="s">
        <v>14</v>
      </c>
      <c r="AD107" s="5" t="s">
        <v>15</v>
      </c>
      <c r="AE107" s="5" t="s">
        <v>16</v>
      </c>
    </row>
    <row r="108" spans="1:31" x14ac:dyDescent="0.35">
      <c r="A108" s="1" t="s">
        <v>17</v>
      </c>
      <c r="B108" t="s">
        <v>18</v>
      </c>
      <c r="C108" s="16" t="s">
        <v>19</v>
      </c>
      <c r="D108" s="16" t="s">
        <v>19</v>
      </c>
      <c r="E108" s="16" t="s">
        <v>19</v>
      </c>
      <c r="F108" s="16" t="s">
        <v>19</v>
      </c>
      <c r="G108" s="16" t="s">
        <v>19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R108" s="5" t="s">
        <v>20</v>
      </c>
      <c r="S108" s="5" t="s">
        <v>20</v>
      </c>
      <c r="T108" s="5" t="s">
        <v>20</v>
      </c>
      <c r="U108" s="5" t="s">
        <v>20</v>
      </c>
      <c r="V108" s="5" t="s">
        <v>20</v>
      </c>
      <c r="W108" s="5" t="s">
        <v>20</v>
      </c>
      <c r="X108" s="5" t="s">
        <v>20</v>
      </c>
      <c r="Y108" s="5" t="s">
        <v>20</v>
      </c>
      <c r="Z108" s="5" t="s">
        <v>20</v>
      </c>
      <c r="AA108" s="5" t="s">
        <v>20</v>
      </c>
      <c r="AB108" s="5" t="s">
        <v>20</v>
      </c>
      <c r="AC108" s="5" t="s">
        <v>20</v>
      </c>
      <c r="AD108" s="5" t="s">
        <v>20</v>
      </c>
      <c r="AE108" s="5" t="s">
        <v>20</v>
      </c>
    </row>
    <row r="109" spans="1:31" x14ac:dyDescent="0.35">
      <c r="A109" s="1">
        <v>2025</v>
      </c>
      <c r="B109" t="s">
        <v>21</v>
      </c>
      <c r="C109" s="2">
        <f t="shared" ref="C109:C120" si="82">+R109*2000</f>
        <v>61300.90908290731</v>
      </c>
      <c r="D109" s="2">
        <f t="shared" ref="D109:D120" si="83">+S109*2000</f>
        <v>17.111789284610374</v>
      </c>
      <c r="E109" s="2">
        <f t="shared" ref="E109:E120" si="84">+T109*2000</f>
        <v>10994.322843447317</v>
      </c>
      <c r="F109" s="2">
        <f t="shared" ref="F109:F120" si="85">+U109*2000</f>
        <v>52099.9390904588</v>
      </c>
      <c r="G109" s="2">
        <f t="shared" ref="G109:G120" si="86">+V109*2000</f>
        <v>9155.2091368143647</v>
      </c>
      <c r="H109" s="2">
        <f t="shared" ref="H109:H120" si="87">+W109*2000</f>
        <v>19579.553388362379</v>
      </c>
      <c r="I109" s="2">
        <f t="shared" ref="I109:I120" si="88">+X109*2000</f>
        <v>18928.503544673764</v>
      </c>
      <c r="J109" s="2">
        <f t="shared" ref="J109:J120" si="89">+Y109*2000</f>
        <v>364.12622804887127</v>
      </c>
      <c r="K109" s="2">
        <f t="shared" ref="K109:K120" si="90">+Z109*2000</f>
        <v>25945.103075057479</v>
      </c>
      <c r="L109" s="17">
        <f t="shared" ref="L109:L120" si="91">+AA109*2000</f>
        <v>298911506.60152113</v>
      </c>
      <c r="M109" s="2">
        <f t="shared" ref="M109:M120" si="92">+AB109*2000</f>
        <v>57288.811547861704</v>
      </c>
      <c r="N109" s="2">
        <f t="shared" ref="N109:N120" si="93">+AC109*2000</f>
        <v>1168.5181872776734</v>
      </c>
      <c r="O109" s="2">
        <f t="shared" ref="O109:O120" si="94">+AD109*2000</f>
        <v>1553.8373109160525</v>
      </c>
      <c r="P109" s="17">
        <f t="shared" ref="P109:P120" si="95">+AE109*2000</f>
        <v>300825250.64449</v>
      </c>
      <c r="R109" s="14">
        <v>30.650454541453655</v>
      </c>
      <c r="S109" s="14">
        <v>8.5558946423051879E-3</v>
      </c>
      <c r="T109" s="14">
        <v>5.497161421723658</v>
      </c>
      <c r="U109" s="14">
        <v>26.049969545229398</v>
      </c>
      <c r="V109" s="14">
        <v>4.5776045684071827</v>
      </c>
      <c r="W109" s="14">
        <v>9.7897766941811906</v>
      </c>
      <c r="X109" s="14">
        <v>9.4642517723368815</v>
      </c>
      <c r="Y109" s="14">
        <v>0.18206311402443565</v>
      </c>
      <c r="Z109" s="14">
        <v>12.972551537528739</v>
      </c>
      <c r="AA109" s="15">
        <v>149455.75330076058</v>
      </c>
      <c r="AB109" s="14">
        <v>28.644405773930853</v>
      </c>
      <c r="AC109" s="14">
        <v>0.58425909363883666</v>
      </c>
      <c r="AD109" s="14">
        <v>0.7769186554580263</v>
      </c>
      <c r="AE109" s="15">
        <v>150412.625322245</v>
      </c>
    </row>
    <row r="110" spans="1:31" x14ac:dyDescent="0.35">
      <c r="A110" s="1">
        <v>2025</v>
      </c>
      <c r="B110" t="s">
        <v>22</v>
      </c>
      <c r="C110" s="2">
        <f t="shared" si="82"/>
        <v>95622.496918711826</v>
      </c>
      <c r="D110" s="2">
        <f t="shared" si="83"/>
        <v>21.65981293515889</v>
      </c>
      <c r="E110" s="2">
        <f t="shared" si="84"/>
        <v>8732.2663532248371</v>
      </c>
      <c r="F110" s="2">
        <f t="shared" si="85"/>
        <v>57646.035226082982</v>
      </c>
      <c r="G110" s="2">
        <f t="shared" si="86"/>
        <v>8551.786090308955</v>
      </c>
      <c r="H110" s="2">
        <f t="shared" si="87"/>
        <v>18906.512730576258</v>
      </c>
      <c r="I110" s="2">
        <f t="shared" si="88"/>
        <v>18317.833443183052</v>
      </c>
      <c r="J110" s="2">
        <f t="shared" si="89"/>
        <v>464.39386652789693</v>
      </c>
      <c r="K110" s="2">
        <f t="shared" si="90"/>
        <v>30312.901497593441</v>
      </c>
      <c r="L110" s="17">
        <f t="shared" si="91"/>
        <v>304650290.840325</v>
      </c>
      <c r="M110" s="2">
        <f t="shared" si="92"/>
        <v>81420.67623548457</v>
      </c>
      <c r="N110" s="2">
        <f t="shared" si="93"/>
        <v>1284.4880130341319</v>
      </c>
      <c r="O110" s="2">
        <f t="shared" si="94"/>
        <v>1581.6314461027036</v>
      </c>
      <c r="P110" s="17">
        <f t="shared" si="95"/>
        <v>307270459.09837258</v>
      </c>
      <c r="R110" s="14">
        <v>47.811248459355916</v>
      </c>
      <c r="S110" s="14">
        <v>1.0829906467579444E-2</v>
      </c>
      <c r="T110" s="14">
        <v>4.3661331766124185</v>
      </c>
      <c r="U110" s="14">
        <v>28.82301761304149</v>
      </c>
      <c r="V110" s="14">
        <v>4.2758930451544774</v>
      </c>
      <c r="W110" s="14">
        <v>9.4532563652881283</v>
      </c>
      <c r="X110" s="14">
        <v>9.1589167215915257</v>
      </c>
      <c r="Y110" s="14">
        <v>0.23219693326394847</v>
      </c>
      <c r="Z110" s="14">
        <v>15.15645074879672</v>
      </c>
      <c r="AA110" s="15">
        <v>152325.1454201625</v>
      </c>
      <c r="AB110" s="14">
        <v>40.710338117742282</v>
      </c>
      <c r="AC110" s="14">
        <v>0.64224400651706592</v>
      </c>
      <c r="AD110" s="14">
        <v>0.79081572305135184</v>
      </c>
      <c r="AE110" s="15">
        <v>153635.2295491863</v>
      </c>
    </row>
    <row r="111" spans="1:31" x14ac:dyDescent="0.35">
      <c r="A111" s="1">
        <v>2025</v>
      </c>
      <c r="B111" t="s">
        <v>23</v>
      </c>
      <c r="C111" s="2">
        <f t="shared" si="82"/>
        <v>165787.16064121202</v>
      </c>
      <c r="D111" s="2">
        <f t="shared" si="83"/>
        <v>30.765949439521656</v>
      </c>
      <c r="E111" s="2">
        <f t="shared" si="84"/>
        <v>8818.6922702304491</v>
      </c>
      <c r="F111" s="2">
        <f t="shared" si="85"/>
        <v>83089.244364915707</v>
      </c>
      <c r="G111" s="2">
        <f t="shared" si="86"/>
        <v>8779.2692376350205</v>
      </c>
      <c r="H111" s="2">
        <f t="shared" si="87"/>
        <v>20543.320245988562</v>
      </c>
      <c r="I111" s="2">
        <f t="shared" si="88"/>
        <v>19884.542222089607</v>
      </c>
      <c r="J111" s="2">
        <f t="shared" si="89"/>
        <v>660.84401484722321</v>
      </c>
      <c r="K111" s="2">
        <f t="shared" si="90"/>
        <v>89244.068173928696</v>
      </c>
      <c r="L111" s="17">
        <f t="shared" si="91"/>
        <v>372261623.26329023</v>
      </c>
      <c r="M111" s="2">
        <f t="shared" si="92"/>
        <v>148086.24903129245</v>
      </c>
      <c r="N111" s="2">
        <f t="shared" si="93"/>
        <v>1783.401467638125</v>
      </c>
      <c r="O111" s="2">
        <f t="shared" si="94"/>
        <v>6977.327232472574</v>
      </c>
      <c r="P111" s="17">
        <f t="shared" si="95"/>
        <v>376880639.62509048</v>
      </c>
      <c r="R111" s="14">
        <v>82.893580320606006</v>
      </c>
      <c r="S111" s="14">
        <v>1.5382974719760828E-2</v>
      </c>
      <c r="T111" s="14">
        <v>4.409346135115225</v>
      </c>
      <c r="U111" s="14">
        <v>41.54462218245785</v>
      </c>
      <c r="V111" s="14">
        <v>4.3896346188175102</v>
      </c>
      <c r="W111" s="14">
        <v>10.27166012299428</v>
      </c>
      <c r="X111" s="14">
        <v>9.9422711110448034</v>
      </c>
      <c r="Y111" s="14">
        <v>0.33042200742361161</v>
      </c>
      <c r="Z111" s="14">
        <v>44.622034086964348</v>
      </c>
      <c r="AA111" s="15">
        <v>186130.81163164511</v>
      </c>
      <c r="AB111" s="14">
        <v>74.043124515646227</v>
      </c>
      <c r="AC111" s="14">
        <v>0.89170073381906256</v>
      </c>
      <c r="AD111" s="14">
        <v>3.4886636162362872</v>
      </c>
      <c r="AE111" s="15">
        <v>188440.31981254523</v>
      </c>
    </row>
    <row r="112" spans="1:31" x14ac:dyDescent="0.35">
      <c r="A112" s="1">
        <v>2025</v>
      </c>
      <c r="B112" t="s">
        <v>24</v>
      </c>
      <c r="C112" s="2">
        <f t="shared" si="82"/>
        <v>297766.46502813441</v>
      </c>
      <c r="D112" s="2">
        <f t="shared" si="83"/>
        <v>27.222229932279358</v>
      </c>
      <c r="E112" s="2">
        <f t="shared" si="84"/>
        <v>5848.8896980574073</v>
      </c>
      <c r="F112" s="2">
        <f t="shared" si="85"/>
        <v>105760.68828369232</v>
      </c>
      <c r="G112" s="2">
        <f t="shared" si="86"/>
        <v>5236.0209232595007</v>
      </c>
      <c r="H112" s="2">
        <f t="shared" si="87"/>
        <v>15752.765617717931</v>
      </c>
      <c r="I112" s="2">
        <f t="shared" si="88"/>
        <v>15222.682851824917</v>
      </c>
      <c r="J112" s="2">
        <f t="shared" si="89"/>
        <v>594.06874363238751</v>
      </c>
      <c r="K112" s="2">
        <f t="shared" si="90"/>
        <v>166930.46581089072</v>
      </c>
      <c r="L112" s="17">
        <f t="shared" si="91"/>
        <v>382311601.93260199</v>
      </c>
      <c r="M112" s="2">
        <f t="shared" si="92"/>
        <v>215385.44040804467</v>
      </c>
      <c r="N112" s="2">
        <f t="shared" si="93"/>
        <v>2108.3510263730454</v>
      </c>
      <c r="O112" s="2">
        <f t="shared" si="94"/>
        <v>5738.1310502150627</v>
      </c>
      <c r="P112" s="17">
        <f t="shared" si="95"/>
        <v>388901107.28601605</v>
      </c>
      <c r="R112" s="14">
        <v>148.8832325140672</v>
      </c>
      <c r="S112" s="14">
        <v>1.3611114966139679E-2</v>
      </c>
      <c r="T112" s="14">
        <v>2.9244448490287036</v>
      </c>
      <c r="U112" s="14">
        <v>52.880344141846159</v>
      </c>
      <c r="V112" s="14">
        <v>2.6180104616297504</v>
      </c>
      <c r="W112" s="14">
        <v>7.8763828088589651</v>
      </c>
      <c r="X112" s="14">
        <v>7.6113414259124585</v>
      </c>
      <c r="Y112" s="14">
        <v>0.29703437181619374</v>
      </c>
      <c r="Z112" s="14">
        <v>83.465232905445362</v>
      </c>
      <c r="AA112" s="15">
        <v>191155.800966301</v>
      </c>
      <c r="AB112" s="14">
        <v>107.69272020402234</v>
      </c>
      <c r="AC112" s="14">
        <v>1.0541755131865227</v>
      </c>
      <c r="AD112" s="14">
        <v>2.8690655251075312</v>
      </c>
      <c r="AE112" s="15">
        <v>194450.55364300802</v>
      </c>
    </row>
    <row r="113" spans="1:31" x14ac:dyDescent="0.35">
      <c r="A113" s="1">
        <v>2025</v>
      </c>
      <c r="B113" t="s">
        <v>25</v>
      </c>
      <c r="C113" s="2">
        <f t="shared" si="82"/>
        <v>168175.9929427618</v>
      </c>
      <c r="D113" s="2">
        <f t="shared" si="83"/>
        <v>13.53768432794722</v>
      </c>
      <c r="E113" s="2">
        <f t="shared" si="84"/>
        <v>7636.7713848289322</v>
      </c>
      <c r="F113" s="2">
        <f t="shared" si="85"/>
        <v>74529.818172129962</v>
      </c>
      <c r="G113" s="2">
        <f t="shared" si="86"/>
        <v>7895.5513308118116</v>
      </c>
      <c r="H113" s="2">
        <f t="shared" si="87"/>
        <v>18739.75254583449</v>
      </c>
      <c r="I113" s="2">
        <f t="shared" si="88"/>
        <v>18098.848485916704</v>
      </c>
      <c r="J113" s="2">
        <f t="shared" si="89"/>
        <v>293.62285223337682</v>
      </c>
      <c r="K113" s="2">
        <f t="shared" si="90"/>
        <v>91833.253486796661</v>
      </c>
      <c r="L113" s="17">
        <f t="shared" si="91"/>
        <v>336937402.03752398</v>
      </c>
      <c r="M113" s="2">
        <f t="shared" si="92"/>
        <v>100535.55709948303</v>
      </c>
      <c r="N113" s="2">
        <f t="shared" si="93"/>
        <v>1580.2034071326439</v>
      </c>
      <c r="O113" s="2">
        <f t="shared" si="94"/>
        <v>4599.4620659091515</v>
      </c>
      <c r="P113" s="17">
        <f t="shared" si="95"/>
        <v>340171151.53919983</v>
      </c>
      <c r="R113" s="14">
        <v>84.087996471380904</v>
      </c>
      <c r="S113" s="14">
        <v>6.7688421639736105E-3</v>
      </c>
      <c r="T113" s="14">
        <v>3.8183856924144659</v>
      </c>
      <c r="U113" s="14">
        <v>37.264909086064982</v>
      </c>
      <c r="V113" s="14">
        <v>3.947775665405906</v>
      </c>
      <c r="W113" s="14">
        <v>9.3698762729172458</v>
      </c>
      <c r="X113" s="14">
        <v>9.0494242429583522</v>
      </c>
      <c r="Y113" s="14">
        <v>0.1468114261166884</v>
      </c>
      <c r="Z113" s="14">
        <v>45.916626743398332</v>
      </c>
      <c r="AA113" s="15">
        <v>168468.70101876199</v>
      </c>
      <c r="AB113" s="14">
        <v>50.267778549741514</v>
      </c>
      <c r="AC113" s="14">
        <v>0.79010170356632192</v>
      </c>
      <c r="AD113" s="14">
        <v>2.2997310329545759</v>
      </c>
      <c r="AE113" s="15">
        <v>170085.57576959991</v>
      </c>
    </row>
    <row r="114" spans="1:31" x14ac:dyDescent="0.35">
      <c r="A114" s="1">
        <v>2025</v>
      </c>
      <c r="B114" t="s">
        <v>26</v>
      </c>
      <c r="C114" s="2">
        <f t="shared" si="82"/>
        <v>152505.4959834624</v>
      </c>
      <c r="D114" s="2">
        <f t="shared" si="83"/>
        <v>25.517634393027279</v>
      </c>
      <c r="E114" s="2">
        <f t="shared" si="84"/>
        <v>6096.2248996274675</v>
      </c>
      <c r="F114" s="2">
        <f t="shared" si="85"/>
        <v>66656.08261128806</v>
      </c>
      <c r="G114" s="2">
        <f t="shared" si="86"/>
        <v>7306.6294345706201</v>
      </c>
      <c r="H114" s="2">
        <f t="shared" si="87"/>
        <v>16708.619085954666</v>
      </c>
      <c r="I114" s="2">
        <f t="shared" si="88"/>
        <v>15987.512360686573</v>
      </c>
      <c r="J114" s="2">
        <f t="shared" si="89"/>
        <v>548.00102725220745</v>
      </c>
      <c r="K114" s="2">
        <f t="shared" si="90"/>
        <v>82389.500353633819</v>
      </c>
      <c r="L114" s="17">
        <f t="shared" si="91"/>
        <v>294019825.00414532</v>
      </c>
      <c r="M114" s="2">
        <f t="shared" si="92"/>
        <v>92326.571717507672</v>
      </c>
      <c r="N114" s="2">
        <f t="shared" si="93"/>
        <v>1436.243657473238</v>
      </c>
      <c r="O114" s="2">
        <f t="shared" si="94"/>
        <v>3728.9479436156385</v>
      </c>
      <c r="P114" s="17">
        <f t="shared" si="95"/>
        <v>296985573.58146584</v>
      </c>
      <c r="R114" s="14">
        <v>76.252747991731198</v>
      </c>
      <c r="S114" s="14">
        <v>1.2758817196513639E-2</v>
      </c>
      <c r="T114" s="14">
        <v>3.0481124498137335</v>
      </c>
      <c r="U114" s="14">
        <v>33.328041305644028</v>
      </c>
      <c r="V114" s="14">
        <v>3.6533147172853102</v>
      </c>
      <c r="W114" s="14">
        <v>8.3543095429773331</v>
      </c>
      <c r="X114" s="14">
        <v>7.9937561803432864</v>
      </c>
      <c r="Y114" s="14">
        <v>0.27400051362610373</v>
      </c>
      <c r="Z114" s="14">
        <v>41.19475017681691</v>
      </c>
      <c r="AA114" s="15">
        <v>147009.91250207266</v>
      </c>
      <c r="AB114" s="14">
        <v>46.163285858753838</v>
      </c>
      <c r="AC114" s="14">
        <v>0.71812182873661901</v>
      </c>
      <c r="AD114" s="14">
        <v>1.8644739718078192</v>
      </c>
      <c r="AE114" s="15">
        <v>148492.78679073293</v>
      </c>
    </row>
    <row r="115" spans="1:31" x14ac:dyDescent="0.35">
      <c r="A115" s="1">
        <v>2025</v>
      </c>
      <c r="B115" t="s">
        <v>27</v>
      </c>
      <c r="C115" s="2">
        <f t="shared" si="82"/>
        <v>60811.185463654852</v>
      </c>
      <c r="D115" s="2">
        <f t="shared" si="83"/>
        <v>26.892948392965295</v>
      </c>
      <c r="E115" s="2">
        <f t="shared" si="84"/>
        <v>6939.965584889298</v>
      </c>
      <c r="F115" s="2">
        <f t="shared" si="85"/>
        <v>45533.292890737983</v>
      </c>
      <c r="G115" s="2">
        <f t="shared" si="86"/>
        <v>7711.5086999220866</v>
      </c>
      <c r="H115" s="2">
        <f t="shared" si="87"/>
        <v>16406.832103170902</v>
      </c>
      <c r="I115" s="2">
        <f t="shared" si="88"/>
        <v>15627.694402188572</v>
      </c>
      <c r="J115" s="2">
        <f t="shared" si="89"/>
        <v>581.93802548838846</v>
      </c>
      <c r="K115" s="2">
        <f t="shared" si="90"/>
        <v>19980.628396221262</v>
      </c>
      <c r="L115" s="17">
        <f t="shared" si="91"/>
        <v>282210629.87055105</v>
      </c>
      <c r="M115" s="2">
        <f t="shared" si="92"/>
        <v>54591.168311710833</v>
      </c>
      <c r="N115" s="2">
        <f t="shared" si="93"/>
        <v>1080.1501070921195</v>
      </c>
      <c r="O115" s="2">
        <f t="shared" si="94"/>
        <v>2308.3536224244599</v>
      </c>
      <c r="P115" s="17">
        <f t="shared" si="95"/>
        <v>284025422.36165833</v>
      </c>
      <c r="R115" s="14">
        <v>30.405592731827426</v>
      </c>
      <c r="S115" s="14">
        <v>1.3446474196482648E-2</v>
      </c>
      <c r="T115" s="14">
        <v>3.4699827924446489</v>
      </c>
      <c r="U115" s="14">
        <v>22.766646445368991</v>
      </c>
      <c r="V115" s="14">
        <v>3.8557543499610434</v>
      </c>
      <c r="W115" s="14">
        <v>8.2034160515854513</v>
      </c>
      <c r="X115" s="14">
        <v>7.8138472010942861</v>
      </c>
      <c r="Y115" s="14">
        <v>0.29096901274419423</v>
      </c>
      <c r="Z115" s="14">
        <v>9.9903141981106316</v>
      </c>
      <c r="AA115" s="15">
        <v>141105.31493527553</v>
      </c>
      <c r="AB115" s="14">
        <v>27.295584155855416</v>
      </c>
      <c r="AC115" s="14">
        <v>0.54007505354605978</v>
      </c>
      <c r="AD115" s="14">
        <v>1.1541768112122299</v>
      </c>
      <c r="AE115" s="15">
        <v>142012.71118082918</v>
      </c>
    </row>
    <row r="116" spans="1:31" x14ac:dyDescent="0.35">
      <c r="A116" s="1">
        <v>2025</v>
      </c>
      <c r="B116" t="s">
        <v>28</v>
      </c>
      <c r="C116" s="2">
        <f t="shared" si="82"/>
        <v>126686.94424765311</v>
      </c>
      <c r="D116" s="2">
        <f t="shared" si="83"/>
        <v>19.645340621659042</v>
      </c>
      <c r="E116" s="2">
        <f t="shared" si="84"/>
        <v>5508.1783846008848</v>
      </c>
      <c r="F116" s="2">
        <f t="shared" si="85"/>
        <v>64323.503540732032</v>
      </c>
      <c r="G116" s="2">
        <f t="shared" si="86"/>
        <v>8350.6870131226988</v>
      </c>
      <c r="H116" s="2">
        <f t="shared" si="87"/>
        <v>18360.112430010078</v>
      </c>
      <c r="I116" s="2">
        <f t="shared" si="88"/>
        <v>17582.317637358185</v>
      </c>
      <c r="J116" s="2">
        <f t="shared" si="89"/>
        <v>423.42008775521992</v>
      </c>
      <c r="K116" s="2">
        <f t="shared" si="90"/>
        <v>73618.634805303445</v>
      </c>
      <c r="L116" s="17">
        <f t="shared" si="91"/>
        <v>316280444.04403102</v>
      </c>
      <c r="M116" s="2">
        <f t="shared" si="92"/>
        <v>76525.424410672436</v>
      </c>
      <c r="N116" s="2">
        <f t="shared" si="93"/>
        <v>1426.8280963275186</v>
      </c>
      <c r="O116" s="2">
        <f t="shared" si="94"/>
        <v>4385.7395988343096</v>
      </c>
      <c r="P116" s="17">
        <f t="shared" si="95"/>
        <v>318801265.37305665</v>
      </c>
      <c r="R116" s="14">
        <v>63.343472123826558</v>
      </c>
      <c r="S116" s="14">
        <v>9.8226703108295205E-3</v>
      </c>
      <c r="T116" s="14">
        <v>2.7540891923004422</v>
      </c>
      <c r="U116" s="14">
        <v>32.161751770366017</v>
      </c>
      <c r="V116" s="14">
        <v>4.1753435065613491</v>
      </c>
      <c r="W116" s="14">
        <v>9.1800562150050382</v>
      </c>
      <c r="X116" s="14">
        <v>8.7911588186790919</v>
      </c>
      <c r="Y116" s="14">
        <v>0.21171004387760997</v>
      </c>
      <c r="Z116" s="14">
        <v>36.809317402651722</v>
      </c>
      <c r="AA116" s="15">
        <v>158140.22202201551</v>
      </c>
      <c r="AB116" s="14">
        <v>38.262712205336221</v>
      </c>
      <c r="AC116" s="14">
        <v>0.71341404816375931</v>
      </c>
      <c r="AD116" s="14">
        <v>2.1928697994171547</v>
      </c>
      <c r="AE116" s="15">
        <v>159400.63268652832</v>
      </c>
    </row>
    <row r="117" spans="1:31" x14ac:dyDescent="0.35">
      <c r="A117" s="1">
        <v>2025</v>
      </c>
      <c r="B117" t="s">
        <v>29</v>
      </c>
      <c r="C117" s="2">
        <f t="shared" si="82"/>
        <v>60513.029634866376</v>
      </c>
      <c r="D117" s="2">
        <f t="shared" si="83"/>
        <v>29.18036555252052</v>
      </c>
      <c r="E117" s="2">
        <f t="shared" si="84"/>
        <v>5003.7233181535976</v>
      </c>
      <c r="F117" s="2">
        <f t="shared" si="85"/>
        <v>45075.959903021962</v>
      </c>
      <c r="G117" s="2">
        <f t="shared" si="86"/>
        <v>7443.4343660224713</v>
      </c>
      <c r="H117" s="2">
        <f t="shared" si="87"/>
        <v>16097.862184093376</v>
      </c>
      <c r="I117" s="2">
        <f t="shared" si="88"/>
        <v>15398.2661470242</v>
      </c>
      <c r="J117" s="2">
        <f t="shared" si="89"/>
        <v>635.45288526125307</v>
      </c>
      <c r="K117" s="2">
        <f t="shared" si="90"/>
        <v>27759.290664737262</v>
      </c>
      <c r="L117" s="17">
        <f t="shared" si="91"/>
        <v>276203688.16593647</v>
      </c>
      <c r="M117" s="2">
        <f t="shared" si="92"/>
        <v>50303.46287753975</v>
      </c>
      <c r="N117" s="2">
        <f t="shared" si="93"/>
        <v>1079.5951468561702</v>
      </c>
      <c r="O117" s="2">
        <f t="shared" si="94"/>
        <v>2205.9557467532936</v>
      </c>
      <c r="P117" s="17">
        <f t="shared" si="95"/>
        <v>277898277.8404243</v>
      </c>
      <c r="R117" s="14">
        <v>30.256514817433189</v>
      </c>
      <c r="S117" s="14">
        <v>1.4590182776260259E-2</v>
      </c>
      <c r="T117" s="14">
        <v>2.5018616590767988</v>
      </c>
      <c r="U117" s="14">
        <v>22.53797995151098</v>
      </c>
      <c r="V117" s="14">
        <v>3.7217171830112354</v>
      </c>
      <c r="W117" s="14">
        <v>8.0489310920466881</v>
      </c>
      <c r="X117" s="14">
        <v>7.6991330735121002</v>
      </c>
      <c r="Y117" s="14">
        <v>0.31772644263062655</v>
      </c>
      <c r="Z117" s="14">
        <v>13.87964533236863</v>
      </c>
      <c r="AA117" s="15">
        <v>138101.84408296822</v>
      </c>
      <c r="AB117" s="14">
        <v>25.151731438769875</v>
      </c>
      <c r="AC117" s="14">
        <v>0.5397975734280851</v>
      </c>
      <c r="AD117" s="14">
        <v>1.1029778733766469</v>
      </c>
      <c r="AE117" s="15">
        <v>138949.13892021216</v>
      </c>
    </row>
    <row r="118" spans="1:31" x14ac:dyDescent="0.35">
      <c r="A118" s="1">
        <v>2025</v>
      </c>
      <c r="B118" t="s">
        <v>30</v>
      </c>
      <c r="C118" s="2">
        <f t="shared" si="82"/>
        <v>0</v>
      </c>
      <c r="D118" s="2">
        <f t="shared" si="83"/>
        <v>0</v>
      </c>
      <c r="E118" s="2">
        <f t="shared" si="84"/>
        <v>0</v>
      </c>
      <c r="F118" s="2">
        <f t="shared" si="85"/>
        <v>0</v>
      </c>
      <c r="G118" s="2">
        <f t="shared" si="86"/>
        <v>0</v>
      </c>
      <c r="H118" s="2">
        <f t="shared" si="87"/>
        <v>0</v>
      </c>
      <c r="I118" s="2">
        <f t="shared" si="88"/>
        <v>0</v>
      </c>
      <c r="J118" s="2">
        <f t="shared" si="89"/>
        <v>0</v>
      </c>
      <c r="K118" s="2">
        <f t="shared" si="90"/>
        <v>0</v>
      </c>
      <c r="L118" s="17">
        <f t="shared" si="91"/>
        <v>0</v>
      </c>
      <c r="M118" s="2">
        <f t="shared" si="92"/>
        <v>0</v>
      </c>
      <c r="N118" s="2">
        <f t="shared" si="93"/>
        <v>0</v>
      </c>
      <c r="O118" s="2">
        <f t="shared" si="94"/>
        <v>0</v>
      </c>
      <c r="P118" s="17">
        <f t="shared" si="95"/>
        <v>0</v>
      </c>
      <c r="R118" s="14"/>
      <c r="S118" s="14"/>
      <c r="T118" s="14"/>
      <c r="U118" s="14"/>
      <c r="V118" s="14"/>
      <c r="W118" s="14"/>
      <c r="X118" s="14"/>
      <c r="Y118" s="14"/>
      <c r="Z118" s="14"/>
      <c r="AA118" s="15"/>
      <c r="AB118" s="14"/>
      <c r="AC118" s="14"/>
      <c r="AD118" s="14"/>
      <c r="AE118" s="15"/>
    </row>
    <row r="119" spans="1:31" x14ac:dyDescent="0.35">
      <c r="A119" s="1">
        <v>2025</v>
      </c>
      <c r="B119" t="s">
        <v>31</v>
      </c>
      <c r="C119" s="2">
        <f t="shared" si="82"/>
        <v>0</v>
      </c>
      <c r="D119" s="2">
        <f t="shared" si="83"/>
        <v>0</v>
      </c>
      <c r="E119" s="2">
        <f t="shared" si="84"/>
        <v>0</v>
      </c>
      <c r="F119" s="2">
        <f t="shared" si="85"/>
        <v>0</v>
      </c>
      <c r="G119" s="2">
        <f t="shared" si="86"/>
        <v>0</v>
      </c>
      <c r="H119" s="2">
        <f t="shared" si="87"/>
        <v>0</v>
      </c>
      <c r="I119" s="2">
        <f t="shared" si="88"/>
        <v>0</v>
      </c>
      <c r="J119" s="2">
        <f t="shared" si="89"/>
        <v>0</v>
      </c>
      <c r="K119" s="2">
        <f t="shared" si="90"/>
        <v>0</v>
      </c>
      <c r="L119" s="17">
        <f t="shared" si="91"/>
        <v>0</v>
      </c>
      <c r="M119" s="2">
        <f t="shared" si="92"/>
        <v>0</v>
      </c>
      <c r="N119" s="2">
        <f t="shared" si="93"/>
        <v>0</v>
      </c>
      <c r="O119" s="2">
        <f t="shared" si="94"/>
        <v>0</v>
      </c>
      <c r="P119" s="17">
        <f t="shared" si="95"/>
        <v>0</v>
      </c>
      <c r="R119" s="14"/>
      <c r="S119" s="14"/>
      <c r="T119" s="14"/>
      <c r="U119" s="14"/>
      <c r="V119" s="14"/>
      <c r="W119" s="14"/>
      <c r="X119" s="14"/>
      <c r="Y119" s="14"/>
      <c r="Z119" s="14"/>
      <c r="AA119" s="15"/>
      <c r="AB119" s="14"/>
      <c r="AC119" s="14"/>
      <c r="AD119" s="14"/>
      <c r="AE119" s="15"/>
    </row>
    <row r="120" spans="1:31" x14ac:dyDescent="0.35">
      <c r="A120" s="1">
        <v>2025</v>
      </c>
      <c r="B120" t="s">
        <v>32</v>
      </c>
      <c r="C120" s="2">
        <f t="shared" si="82"/>
        <v>0</v>
      </c>
      <c r="D120" s="2">
        <f t="shared" si="83"/>
        <v>0</v>
      </c>
      <c r="E120" s="2">
        <f t="shared" si="84"/>
        <v>0</v>
      </c>
      <c r="F120" s="2">
        <f t="shared" si="85"/>
        <v>0</v>
      </c>
      <c r="G120" s="2">
        <f t="shared" si="86"/>
        <v>0</v>
      </c>
      <c r="H120" s="2">
        <f t="shared" si="87"/>
        <v>0</v>
      </c>
      <c r="I120" s="2">
        <f t="shared" si="88"/>
        <v>0</v>
      </c>
      <c r="J120" s="2">
        <f t="shared" si="89"/>
        <v>0</v>
      </c>
      <c r="K120" s="2">
        <f t="shared" si="90"/>
        <v>0</v>
      </c>
      <c r="L120" s="17">
        <f t="shared" si="91"/>
        <v>0</v>
      </c>
      <c r="M120" s="2">
        <f t="shared" si="92"/>
        <v>0</v>
      </c>
      <c r="N120" s="2">
        <f t="shared" si="93"/>
        <v>0</v>
      </c>
      <c r="O120" s="2">
        <f t="shared" si="94"/>
        <v>0</v>
      </c>
      <c r="P120" s="17">
        <f t="shared" si="95"/>
        <v>0</v>
      </c>
      <c r="R120" s="14"/>
      <c r="S120" s="14"/>
      <c r="T120" s="14"/>
      <c r="U120" s="14"/>
      <c r="V120" s="14"/>
      <c r="W120" s="14"/>
      <c r="X120" s="14"/>
      <c r="Y120" s="14"/>
      <c r="Z120" s="14"/>
      <c r="AA120" s="15"/>
      <c r="AB120" s="14"/>
      <c r="AC120" s="14"/>
      <c r="AD120" s="14"/>
      <c r="AE120" s="15"/>
    </row>
    <row r="121" spans="1:31" x14ac:dyDescent="0.35">
      <c r="A121" s="1"/>
      <c r="B121" t="s">
        <v>33</v>
      </c>
      <c r="C121" s="2">
        <f t="shared" ref="C121:P121" si="96">SUM(C109:C120)</f>
        <v>1189169.6799433641</v>
      </c>
      <c r="D121" s="2">
        <f t="shared" si="96"/>
        <v>211.53375487968964</v>
      </c>
      <c r="E121" s="2">
        <f t="shared" si="96"/>
        <v>65579.034737060181</v>
      </c>
      <c r="F121" s="2">
        <f t="shared" si="96"/>
        <v>594714.56408305978</v>
      </c>
      <c r="G121" s="2">
        <f t="shared" si="96"/>
        <v>70430.096232467535</v>
      </c>
      <c r="H121" s="2">
        <f t="shared" si="96"/>
        <v>161095.33033170862</v>
      </c>
      <c r="I121" s="2">
        <f t="shared" si="96"/>
        <v>155048.20109494557</v>
      </c>
      <c r="J121" s="2">
        <f t="shared" si="96"/>
        <v>4565.8677310468247</v>
      </c>
      <c r="K121" s="2">
        <f t="shared" si="96"/>
        <v>608013.84626416268</v>
      </c>
      <c r="L121" s="17">
        <f t="shared" si="96"/>
        <v>2863787011.7599263</v>
      </c>
      <c r="M121" s="2">
        <f t="shared" si="96"/>
        <v>876463.3616395971</v>
      </c>
      <c r="N121" s="2">
        <f t="shared" si="96"/>
        <v>12947.779109204668</v>
      </c>
      <c r="O121" s="2">
        <f t="shared" si="96"/>
        <v>33079.386017243247</v>
      </c>
      <c r="P121" s="17">
        <f t="shared" si="96"/>
        <v>2891759147.3497744</v>
      </c>
      <c r="R121" s="12">
        <f t="shared" ref="R121:AE121" si="97">SUM(R109:R120)</f>
        <v>594.58483997168207</v>
      </c>
      <c r="S121" s="12">
        <f t="shared" si="97"/>
        <v>0.10576687743984482</v>
      </c>
      <c r="T121" s="12">
        <f t="shared" si="97"/>
        <v>32.789517368530092</v>
      </c>
      <c r="U121" s="12">
        <f t="shared" si="97"/>
        <v>297.35728204152991</v>
      </c>
      <c r="V121" s="12">
        <f t="shared" si="97"/>
        <v>35.215048116233767</v>
      </c>
      <c r="W121" s="12">
        <f t="shared" si="97"/>
        <v>80.547665165854326</v>
      </c>
      <c r="X121" s="12">
        <f t="shared" si="97"/>
        <v>77.524100547472784</v>
      </c>
      <c r="Y121" s="12">
        <f t="shared" si="97"/>
        <v>2.2829338655234119</v>
      </c>
      <c r="Z121" s="12">
        <f t="shared" si="97"/>
        <v>304.0069231320814</v>
      </c>
      <c r="AA121" s="2">
        <f t="shared" si="97"/>
        <v>1431893.5058799633</v>
      </c>
      <c r="AB121" s="12">
        <f t="shared" si="97"/>
        <v>438.23168081979867</v>
      </c>
      <c r="AC121" s="12">
        <f t="shared" si="97"/>
        <v>6.4738895546023336</v>
      </c>
      <c r="AD121" s="12">
        <f t="shared" si="97"/>
        <v>16.539693008621622</v>
      </c>
      <c r="AE121" s="2">
        <f t="shared" si="97"/>
        <v>1445879.5736748872</v>
      </c>
    </row>
    <row r="122" spans="1:31" x14ac:dyDescent="0.35"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31" x14ac:dyDescent="0.35"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31" x14ac:dyDescent="0.35"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31" x14ac:dyDescent="0.35"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31" x14ac:dyDescent="0.35"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31" x14ac:dyDescent="0.35">
      <c r="R127" s="12"/>
    </row>
    <row r="128" spans="1:31" x14ac:dyDescent="0.35">
      <c r="R128" s="12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FB89-AECD-4F88-B267-E194E7FD4C72}">
  <dimension ref="B1:AC78"/>
  <sheetViews>
    <sheetView showGridLines="0" zoomScaleNormal="100" workbookViewId="0">
      <pane xSplit="3" ySplit="6" topLeftCell="D67" activePane="bottomRight" state="frozen"/>
      <selection activeCell="K110" sqref="K110"/>
      <selection pane="topRight" activeCell="K110" sqref="K110"/>
      <selection pane="bottomLeft" activeCell="K110" sqref="K110"/>
      <selection pane="bottomRight" activeCell="D76" sqref="D76"/>
    </sheetView>
  </sheetViews>
  <sheetFormatPr defaultRowHeight="14.5" x14ac:dyDescent="0.35"/>
  <cols>
    <col min="1" max="1" width="1.7265625" customWidth="1"/>
    <col min="2" max="2" width="6.54296875" customWidth="1"/>
    <col min="3" max="3" width="8.26953125" customWidth="1"/>
    <col min="4" max="4" width="10.54296875" customWidth="1"/>
    <col min="5" max="16" width="11.7265625" customWidth="1"/>
    <col min="17" max="17" width="12.453125" customWidth="1"/>
    <col min="18" max="24" width="13.26953125" customWidth="1"/>
    <col min="25" max="25" width="12.81640625" customWidth="1"/>
    <col min="26" max="28" width="13.26953125" customWidth="1"/>
    <col min="29" max="29" width="13.81640625" customWidth="1"/>
  </cols>
  <sheetData>
    <row r="1" spans="2:29" x14ac:dyDescent="0.35">
      <c r="B1" s="7" t="s">
        <v>40</v>
      </c>
    </row>
    <row r="2" spans="2:29" x14ac:dyDescent="0.35">
      <c r="B2" s="7" t="s">
        <v>0</v>
      </c>
    </row>
    <row r="5" spans="2:29" x14ac:dyDescent="0.35"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9" t="s">
        <v>46</v>
      </c>
      <c r="J5" s="9" t="s">
        <v>47</v>
      </c>
      <c r="K5" s="9" t="s">
        <v>48</v>
      </c>
      <c r="L5" s="9" t="s">
        <v>49</v>
      </c>
      <c r="M5" s="9" t="s">
        <v>50</v>
      </c>
      <c r="N5" s="9" t="s">
        <v>51</v>
      </c>
      <c r="O5" s="9" t="s">
        <v>52</v>
      </c>
      <c r="P5" s="9" t="s">
        <v>53</v>
      </c>
      <c r="Q5" s="21" t="s">
        <v>41</v>
      </c>
      <c r="R5" s="21" t="s">
        <v>42</v>
      </c>
      <c r="S5" s="21" t="s">
        <v>43</v>
      </c>
      <c r="T5" s="21" t="s">
        <v>44</v>
      </c>
      <c r="U5" s="21" t="s">
        <v>45</v>
      </c>
      <c r="V5" s="21" t="s">
        <v>46</v>
      </c>
      <c r="W5" s="21" t="s">
        <v>47</v>
      </c>
      <c r="X5" s="21" t="s">
        <v>48</v>
      </c>
      <c r="Y5" s="21" t="s">
        <v>49</v>
      </c>
      <c r="Z5" s="21" t="s">
        <v>50</v>
      </c>
      <c r="AA5" s="21" t="s">
        <v>51</v>
      </c>
      <c r="AB5" s="21" t="s">
        <v>52</v>
      </c>
      <c r="AC5" s="21" t="s">
        <v>53</v>
      </c>
    </row>
    <row r="6" spans="2:29" ht="43.5" x14ac:dyDescent="0.35">
      <c r="B6" s="3" t="s">
        <v>17</v>
      </c>
      <c r="C6" s="3" t="s">
        <v>18</v>
      </c>
      <c r="D6" s="5" t="s">
        <v>54</v>
      </c>
      <c r="E6" s="5" t="s">
        <v>54</v>
      </c>
      <c r="F6" s="5" t="s">
        <v>54</v>
      </c>
      <c r="G6" s="5" t="s">
        <v>54</v>
      </c>
      <c r="H6" s="5" t="s">
        <v>54</v>
      </c>
      <c r="I6" s="5" t="s">
        <v>54</v>
      </c>
      <c r="J6" s="5" t="s">
        <v>54</v>
      </c>
      <c r="K6" s="5" t="s">
        <v>54</v>
      </c>
      <c r="L6" s="5" t="s">
        <v>54</v>
      </c>
      <c r="M6" s="5" t="s">
        <v>54</v>
      </c>
      <c r="N6" s="5" t="s">
        <v>54</v>
      </c>
      <c r="O6" s="5" t="s">
        <v>54</v>
      </c>
      <c r="P6" s="5" t="s">
        <v>54</v>
      </c>
      <c r="Q6" s="22" t="s">
        <v>55</v>
      </c>
      <c r="R6" s="22" t="s">
        <v>55</v>
      </c>
      <c r="S6" s="22" t="s">
        <v>55</v>
      </c>
      <c r="T6" s="22" t="s">
        <v>55</v>
      </c>
      <c r="U6" s="22" t="s">
        <v>55</v>
      </c>
      <c r="V6" s="22" t="s">
        <v>55</v>
      </c>
      <c r="W6" s="22" t="s">
        <v>55</v>
      </c>
      <c r="X6" s="22" t="s">
        <v>55</v>
      </c>
      <c r="Y6" s="22" t="s">
        <v>55</v>
      </c>
      <c r="Z6" s="22" t="s">
        <v>55</v>
      </c>
      <c r="AA6" s="22" t="s">
        <v>55</v>
      </c>
      <c r="AB6" s="22" t="s">
        <v>55</v>
      </c>
      <c r="AC6" s="22" t="s">
        <v>55</v>
      </c>
    </row>
    <row r="7" spans="2:29" x14ac:dyDescent="0.35">
      <c r="B7" s="3">
        <v>2020</v>
      </c>
      <c r="C7" s="3" t="s">
        <v>21</v>
      </c>
      <c r="D7" s="8">
        <f>+Monthly_2020_thru_2025!R9</f>
        <v>3.6649999999999999E-3</v>
      </c>
      <c r="E7" s="8">
        <f>+Monthly_2020_thru_2025!T9</f>
        <v>0</v>
      </c>
      <c r="F7" s="8">
        <f>+Monthly_2020_thru_2025!U9</f>
        <v>3.735E-3</v>
      </c>
      <c r="G7" s="8">
        <f>+Monthly_2020_thru_2025!V9</f>
        <v>1.15E-4</v>
      </c>
      <c r="H7" s="8">
        <f>+Monthly_2020_thru_2025!W9</f>
        <v>1.1000000000000002E-4</v>
      </c>
      <c r="I7" s="8">
        <f>+Monthly_2020_thru_2025!X9</f>
        <v>1.05E-4</v>
      </c>
      <c r="J7" s="8">
        <f>+Monthly_2020_thru_2025!Y9</f>
        <v>5.0000000000000004E-6</v>
      </c>
      <c r="K7" s="8">
        <f>+Monthly_2020_thru_2025!Z9</f>
        <v>1.05E-4</v>
      </c>
      <c r="L7" s="28">
        <f>+Monthly_2020_thru_2025!AA9</f>
        <v>0.69189500000000015</v>
      </c>
      <c r="M7" s="8">
        <f>+Monthly_2020_thru_2025!AB9</f>
        <v>5.5500000000000005E-4</v>
      </c>
      <c r="N7" s="8">
        <f>+Monthly_2020_thru_2025!AC9</f>
        <v>5.0000000000000004E-6</v>
      </c>
      <c r="O7" s="8">
        <f>+Monthly_2020_thru_2025!AD9</f>
        <v>9.1666666666666857E-5</v>
      </c>
      <c r="P7" s="8">
        <f>+Monthly_2020_thru_2025!AE9</f>
        <v>0.70726000000000011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2:29" x14ac:dyDescent="0.35">
      <c r="B8" s="3">
        <v>2020</v>
      </c>
      <c r="C8" s="3" t="s">
        <v>22</v>
      </c>
      <c r="D8" s="8">
        <f>+Monthly_2020_thru_2025!R10</f>
        <v>1.8894999999999999E-2</v>
      </c>
      <c r="E8" s="8">
        <f>+Monthly_2020_thru_2025!T10</f>
        <v>0</v>
      </c>
      <c r="F8" s="8">
        <f>+Monthly_2020_thru_2025!U10</f>
        <v>6.3149999999999994E-3</v>
      </c>
      <c r="G8" s="8">
        <f>+Monthly_2020_thru_2025!V10</f>
        <v>1.3000000000000002E-4</v>
      </c>
      <c r="H8" s="8">
        <f>+Monthly_2020_thru_2025!W10</f>
        <v>1.2E-4</v>
      </c>
      <c r="I8" s="8">
        <f>+Monthly_2020_thru_2025!X10</f>
        <v>1.2E-4</v>
      </c>
      <c r="J8" s="8">
        <f>+Monthly_2020_thru_2025!Y10</f>
        <v>0</v>
      </c>
      <c r="K8" s="8">
        <f>+Monthly_2020_thru_2025!Z10</f>
        <v>3.8500000000000003E-4</v>
      </c>
      <c r="L8" s="28">
        <f>+Monthly_2020_thru_2025!AA10</f>
        <v>0.92206500000000002</v>
      </c>
      <c r="M8" s="8">
        <f>+Monthly_2020_thru_2025!AB10</f>
        <v>3.5999999999999995E-3</v>
      </c>
      <c r="N8" s="8">
        <f>+Monthly_2020_thru_2025!AC10</f>
        <v>0</v>
      </c>
      <c r="O8" s="8">
        <f>+Monthly_2020_thru_2025!AD10</f>
        <v>9.1666666666666857E-5</v>
      </c>
      <c r="P8" s="8">
        <f>+Monthly_2020_thru_2025!AE10</f>
        <v>1.012065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2:29" x14ac:dyDescent="0.35">
      <c r="B9" s="3">
        <v>2020</v>
      </c>
      <c r="C9" s="3" t="s">
        <v>23</v>
      </c>
      <c r="D9" s="8">
        <f>+Monthly_2020_thru_2025!R11</f>
        <v>2.019E-2</v>
      </c>
      <c r="E9" s="8">
        <f>+Monthly_2020_thru_2025!T11</f>
        <v>0</v>
      </c>
      <c r="F9" s="8">
        <f>+Monthly_2020_thru_2025!U11</f>
        <v>6.7549999999999997E-3</v>
      </c>
      <c r="G9" s="8">
        <f>+Monthly_2020_thru_2025!V11</f>
        <v>1.3999999999999999E-4</v>
      </c>
      <c r="H9" s="8">
        <f>+Monthly_2020_thru_2025!W11</f>
        <v>1.3999999999999999E-4</v>
      </c>
      <c r="I9" s="8">
        <f>+Monthly_2020_thru_2025!X11</f>
        <v>1.3000000000000002E-4</v>
      </c>
      <c r="J9" s="8">
        <f>+Monthly_2020_thru_2025!Y11</f>
        <v>0</v>
      </c>
      <c r="K9" s="8">
        <f>+Monthly_2020_thru_2025!Z11</f>
        <v>4.0500000000000003E-4</v>
      </c>
      <c r="L9" s="28">
        <f>+Monthly_2020_thru_2025!AA11</f>
        <v>0.98565999999999998</v>
      </c>
      <c r="M9" s="8">
        <f>+Monthly_2020_thru_2025!AB11</f>
        <v>3.8499999999999997E-3</v>
      </c>
      <c r="N9" s="8">
        <f>+Monthly_2020_thru_2025!AC11</f>
        <v>0</v>
      </c>
      <c r="O9" s="8">
        <f>+Monthly_2020_thru_2025!AD11</f>
        <v>9.1666666666666857E-5</v>
      </c>
      <c r="P9" s="8">
        <f>+Monthly_2020_thru_2025!AE11</f>
        <v>1.0819099999999999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2:29" x14ac:dyDescent="0.35">
      <c r="B10" s="3">
        <v>2020</v>
      </c>
      <c r="C10" s="3" t="s">
        <v>24</v>
      </c>
      <c r="D10" s="8">
        <f>+Monthly_2020_thru_2025!R12</f>
        <v>1.0064999999999999E-2</v>
      </c>
      <c r="E10" s="8">
        <f>+Monthly_2020_thru_2025!T12</f>
        <v>0</v>
      </c>
      <c r="F10" s="8">
        <f>+Monthly_2020_thru_2025!U12</f>
        <v>3.3500000000000001E-3</v>
      </c>
      <c r="G10" s="8">
        <f>+Monthly_2020_thru_2025!V12</f>
        <v>6.4999999999999994E-5</v>
      </c>
      <c r="H10" s="8">
        <f>+Monthly_2020_thru_2025!W12</f>
        <v>6.0000000000000002E-5</v>
      </c>
      <c r="I10" s="8">
        <f>+Monthly_2020_thru_2025!X12</f>
        <v>6.0000000000000002E-5</v>
      </c>
      <c r="J10" s="8">
        <f>+Monthly_2020_thru_2025!Y12</f>
        <v>0</v>
      </c>
      <c r="K10" s="8">
        <f>+Monthly_2020_thru_2025!Z12</f>
        <v>1.95E-4</v>
      </c>
      <c r="L10" s="28">
        <f>+Monthly_2020_thru_2025!AA12</f>
        <v>0.44852500000000001</v>
      </c>
      <c r="M10" s="8">
        <f>+Monthly_2020_thru_2025!AB12</f>
        <v>1.8500000000000001E-3</v>
      </c>
      <c r="N10" s="8">
        <f>+Monthly_2020_thru_2025!AC12</f>
        <v>0</v>
      </c>
      <c r="O10" s="8">
        <f>+Monthly_2020_thru_2025!AD12</f>
        <v>9.1666666666666857E-5</v>
      </c>
      <c r="P10" s="28">
        <f>+Monthly_2020_thru_2025!AE12</f>
        <v>0.49477500000000002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2:29" x14ac:dyDescent="0.35">
      <c r="B11" s="3">
        <v>2020</v>
      </c>
      <c r="C11" s="3" t="s">
        <v>25</v>
      </c>
      <c r="D11" s="8">
        <f>+Monthly_2020_thru_2025!R13</f>
        <v>3.8700000000000002E-3</v>
      </c>
      <c r="E11" s="8">
        <f>+Monthly_2020_thru_2025!T13</f>
        <v>0</v>
      </c>
      <c r="F11" s="8">
        <f>+Monthly_2020_thru_2025!U13</f>
        <v>1.2749999999999999E-3</v>
      </c>
      <c r="G11" s="8">
        <f>+Monthly_2020_thru_2025!V13</f>
        <v>1.0000000000000001E-5</v>
      </c>
      <c r="H11" s="8">
        <f>+Monthly_2020_thru_2025!W13</f>
        <v>1.0000000000000001E-5</v>
      </c>
      <c r="I11" s="8">
        <f>+Monthly_2020_thru_2025!X13</f>
        <v>1.0000000000000001E-5</v>
      </c>
      <c r="J11" s="8">
        <f>+Monthly_2020_thru_2025!Y13</f>
        <v>0</v>
      </c>
      <c r="K11" s="8">
        <f>+Monthly_2020_thru_2025!Z13</f>
        <v>7.5000000000000007E-5</v>
      </c>
      <c r="L11" s="28">
        <f>+Monthly_2020_thru_2025!AA13</f>
        <v>0.115345</v>
      </c>
      <c r="M11" s="8">
        <f>+Monthly_2020_thru_2025!AB13</f>
        <v>6.2E-4</v>
      </c>
      <c r="N11" s="8">
        <f>+Monthly_2020_thru_2025!AC13</f>
        <v>0</v>
      </c>
      <c r="O11" s="8">
        <f>+Monthly_2020_thru_2025!AD13</f>
        <v>9.1666666666666857E-5</v>
      </c>
      <c r="P11" s="28">
        <f>+Monthly_2020_thru_2025!AE13</f>
        <v>0.13084499999999999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2:29" x14ac:dyDescent="0.35">
      <c r="B12" s="3">
        <v>2020</v>
      </c>
      <c r="C12" s="3" t="s">
        <v>26</v>
      </c>
      <c r="D12" s="8">
        <f>+Monthly_2020_thru_2025!R14</f>
        <v>4.9250000000000006E-3</v>
      </c>
      <c r="E12" s="8">
        <f>+Monthly_2020_thru_2025!T14</f>
        <v>0</v>
      </c>
      <c r="F12" s="8">
        <f>+Monthly_2020_thru_2025!U14</f>
        <v>1.905E-3</v>
      </c>
      <c r="G12" s="8">
        <f>+Monthly_2020_thru_2025!V14</f>
        <v>5.9999999999999995E-5</v>
      </c>
      <c r="H12" s="8">
        <f>+Monthly_2020_thru_2025!W14</f>
        <v>5.9999999999999995E-5</v>
      </c>
      <c r="I12" s="8">
        <f>+Monthly_2020_thru_2025!X14</f>
        <v>5.9999999999999995E-5</v>
      </c>
      <c r="J12" s="8">
        <f>+Monthly_2020_thru_2025!Y14</f>
        <v>0</v>
      </c>
      <c r="K12" s="8">
        <f>+Monthly_2020_thru_2025!Z14</f>
        <v>1.5500000000000003E-4</v>
      </c>
      <c r="L12" s="28">
        <f>+Monthly_2020_thru_2025!AA14</f>
        <v>0.5261849999999999</v>
      </c>
      <c r="M12" s="8">
        <f>+Monthly_2020_thru_2025!AB14</f>
        <v>1.2650000000000001E-3</v>
      </c>
      <c r="N12" s="8">
        <f>+Monthly_2020_thru_2025!AC14</f>
        <v>0</v>
      </c>
      <c r="O12" s="8">
        <f>+Monthly_2020_thru_2025!AD14</f>
        <v>9.1666666666666857E-5</v>
      </c>
      <c r="P12" s="28">
        <f>+Monthly_2020_thru_2025!AE14</f>
        <v>0.55780999999999992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2:29" x14ac:dyDescent="0.35">
      <c r="B13" s="3">
        <v>2020</v>
      </c>
      <c r="C13" s="3" t="s">
        <v>27</v>
      </c>
      <c r="D13" s="8">
        <f>+Monthly_2020_thru_2025!R15</f>
        <v>8.7649999999999985E-3</v>
      </c>
      <c r="E13" s="8">
        <f>+Monthly_2020_thru_2025!T15</f>
        <v>0</v>
      </c>
      <c r="F13" s="8">
        <f>+Monthly_2020_thru_2025!U15</f>
        <v>4.3549999999999995E-3</v>
      </c>
      <c r="G13" s="8">
        <f>+Monthly_2020_thru_2025!V15</f>
        <v>7.4999999999999993E-5</v>
      </c>
      <c r="H13" s="8">
        <f>+Monthly_2020_thru_2025!W15</f>
        <v>7.0000000000000007E-5</v>
      </c>
      <c r="I13" s="8">
        <f>+Monthly_2020_thru_2025!X15</f>
        <v>7.0000000000000007E-5</v>
      </c>
      <c r="J13" s="8">
        <f>+Monthly_2020_thru_2025!Y15</f>
        <v>5.0000000000000004E-6</v>
      </c>
      <c r="K13" s="8">
        <f>+Monthly_2020_thru_2025!Z15</f>
        <v>1.8000000000000004E-4</v>
      </c>
      <c r="L13" s="28">
        <f>+Monthly_2020_thru_2025!AA15</f>
        <v>0.62380499999999994</v>
      </c>
      <c r="M13" s="8">
        <f>+Monthly_2020_thru_2025!AB15</f>
        <v>1.4550000000000001E-3</v>
      </c>
      <c r="N13" s="8">
        <f>+Monthly_2020_thru_2025!AC15</f>
        <v>5.0000000000000004E-6</v>
      </c>
      <c r="O13" s="8">
        <f>+Monthly_2020_thru_2025!AD15</f>
        <v>9.1666666666666857E-5</v>
      </c>
      <c r="P13" s="28">
        <f>+Monthly_2020_thru_2025!AE15</f>
        <v>0.66166999999999998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2:29" x14ac:dyDescent="0.35">
      <c r="B14" s="3">
        <v>2020</v>
      </c>
      <c r="C14" s="3" t="s">
        <v>28</v>
      </c>
      <c r="D14" s="8">
        <f>+Monthly_2020_thru_2025!R16</f>
        <v>1.1220000000000001E-2</v>
      </c>
      <c r="E14" s="8">
        <f>+Monthly_2020_thru_2025!T16</f>
        <v>0</v>
      </c>
      <c r="F14" s="8">
        <f>+Monthly_2020_thru_2025!U16</f>
        <v>5.7549999999999997E-3</v>
      </c>
      <c r="G14" s="8">
        <f>+Monthly_2020_thru_2025!V16</f>
        <v>1.4500000000000003E-4</v>
      </c>
      <c r="H14" s="8">
        <f>+Monthly_2020_thru_2025!W16</f>
        <v>1.4000000000000001E-4</v>
      </c>
      <c r="I14" s="8">
        <f>+Monthly_2020_thru_2025!X16</f>
        <v>1.3000000000000002E-4</v>
      </c>
      <c r="J14" s="8">
        <f>+Monthly_2020_thru_2025!Y16</f>
        <v>5.0000000000000004E-6</v>
      </c>
      <c r="K14" s="8">
        <f>+Monthly_2020_thru_2025!Z16</f>
        <v>2.6499999999999999E-4</v>
      </c>
      <c r="L14" s="28">
        <f>+Monthly_2020_thru_2025!AA16</f>
        <v>0.78998999999999997</v>
      </c>
      <c r="M14" s="8">
        <f>+Monthly_2020_thru_2025!AB16</f>
        <v>1.81E-3</v>
      </c>
      <c r="N14" s="8">
        <f>+Monthly_2020_thru_2025!AC16</f>
        <v>5.0000000000000004E-6</v>
      </c>
      <c r="O14" s="8">
        <f>+Monthly_2020_thru_2025!AD16</f>
        <v>9.1666666666666857E-5</v>
      </c>
      <c r="P14" s="28">
        <f>+Monthly_2020_thru_2025!AE16</f>
        <v>0.83672999999999997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2:29" x14ac:dyDescent="0.35">
      <c r="B15" s="3">
        <v>2020</v>
      </c>
      <c r="C15" s="3" t="s">
        <v>29</v>
      </c>
      <c r="D15" s="8">
        <f>+Monthly_2020_thru_2025!R17</f>
        <v>0.25714499999999996</v>
      </c>
      <c r="E15" s="8">
        <f>+Monthly_2020_thru_2025!T17</f>
        <v>0</v>
      </c>
      <c r="F15" s="8">
        <f>+Monthly_2020_thru_2025!U17</f>
        <v>0.20132</v>
      </c>
      <c r="G15" s="8">
        <f>+Monthly_2020_thru_2025!V17</f>
        <v>9.9699999999999997E-3</v>
      </c>
      <c r="H15" s="8">
        <f>+Monthly_2020_thru_2025!W17</f>
        <v>9.5750000000000019E-3</v>
      </c>
      <c r="I15" s="8">
        <f>+Monthly_2020_thru_2025!X17</f>
        <v>8.9849999999999999E-3</v>
      </c>
      <c r="J15" s="8">
        <f>+Monthly_2020_thru_2025!Y17</f>
        <v>1.8599999999999999E-3</v>
      </c>
      <c r="K15" s="8">
        <f>+Monthly_2020_thru_2025!Z17</f>
        <v>0.10084499999999999</v>
      </c>
      <c r="L15" s="28">
        <f>+Monthly_2020_thru_2025!AA17</f>
        <v>182.51738500000002</v>
      </c>
      <c r="M15" s="8">
        <f>+Monthly_2020_thru_2025!AB17</f>
        <v>9.665E-3</v>
      </c>
      <c r="N15" s="8">
        <f>+Monthly_2020_thru_2025!AC17</f>
        <v>1.4750000000000002E-3</v>
      </c>
      <c r="O15" s="8">
        <f>+Monthly_2020_thru_2025!AD17</f>
        <v>9.1666666666666857E-5</v>
      </c>
      <c r="P15" s="28">
        <f>+Monthly_2020_thru_2025!AE17</f>
        <v>183.19855999999999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2:29" x14ac:dyDescent="0.35">
      <c r="B16" s="3">
        <v>2020</v>
      </c>
      <c r="C16" s="3" t="s">
        <v>30</v>
      </c>
      <c r="D16" s="8">
        <f>+Monthly_2020_thru_2025!R18</f>
        <v>0.21361000000000002</v>
      </c>
      <c r="E16" s="8">
        <f>+Monthly_2020_thru_2025!T18</f>
        <v>0</v>
      </c>
      <c r="F16" s="8">
        <f>+Monthly_2020_thru_2025!U18</f>
        <v>0.16941500000000001</v>
      </c>
      <c r="G16" s="8">
        <f>+Monthly_2020_thru_2025!V18</f>
        <v>8.4499999999999992E-3</v>
      </c>
      <c r="H16" s="8">
        <f>+Monthly_2020_thru_2025!W18</f>
        <v>8.1150000000000007E-3</v>
      </c>
      <c r="I16" s="8">
        <f>+Monthly_2020_thru_2025!X18</f>
        <v>7.6050000000000006E-3</v>
      </c>
      <c r="J16" s="8">
        <f>+Monthly_2020_thru_2025!Y18</f>
        <v>1.57E-3</v>
      </c>
      <c r="K16" s="8">
        <f>+Monthly_2020_thru_2025!Z18</f>
        <v>8.5080000000000003E-2</v>
      </c>
      <c r="L16" s="28">
        <f>+Monthly_2020_thru_2025!AA18</f>
        <v>154.32917</v>
      </c>
      <c r="M16" s="8">
        <f>+Monthly_2020_thru_2025!AB18</f>
        <v>7.1999999999999998E-3</v>
      </c>
      <c r="N16" s="8">
        <f>+Monthly_2020_thru_2025!AC18</f>
        <v>1.25E-3</v>
      </c>
      <c r="O16" s="8">
        <f>+Monthly_2020_thru_2025!AD18</f>
        <v>9.1666666666666857E-5</v>
      </c>
      <c r="P16" s="28">
        <f>+Monthly_2020_thru_2025!AE18</f>
        <v>154.88167000000001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2:29" x14ac:dyDescent="0.35">
      <c r="B17" s="3">
        <v>2020</v>
      </c>
      <c r="C17" s="3" t="s">
        <v>31</v>
      </c>
      <c r="D17" s="8">
        <f>+Monthly_2020_thru_2025!R19</f>
        <v>0.143065</v>
      </c>
      <c r="E17" s="8">
        <f>+Monthly_2020_thru_2025!T19</f>
        <v>0</v>
      </c>
      <c r="F17" s="8">
        <f>+Monthly_2020_thru_2025!U19</f>
        <v>0.11395000000000001</v>
      </c>
      <c r="G17" s="8">
        <f>+Monthly_2020_thru_2025!V19</f>
        <v>5.4400000000000004E-3</v>
      </c>
      <c r="H17" s="8">
        <f>+Monthly_2020_thru_2025!W19</f>
        <v>5.2299999999999994E-3</v>
      </c>
      <c r="I17" s="8">
        <f>+Monthly_2020_thru_2025!X19</f>
        <v>4.9100000000000003E-3</v>
      </c>
      <c r="J17" s="8">
        <f>+Monthly_2020_thru_2025!Y19</f>
        <v>9.8499999999999998E-4</v>
      </c>
      <c r="K17" s="8">
        <f>+Monthly_2020_thru_2025!Z19</f>
        <v>5.2670000000000008E-2</v>
      </c>
      <c r="L17" s="28">
        <f>+Monthly_2020_thru_2025!AA19</f>
        <v>97.081849999999989</v>
      </c>
      <c r="M17" s="8">
        <f>+Monthly_2020_thru_2025!AB19</f>
        <v>6.9749999999999986E-3</v>
      </c>
      <c r="N17" s="8">
        <f>+Monthly_2020_thru_2025!AC19</f>
        <v>7.7499999999999986E-4</v>
      </c>
      <c r="O17" s="8">
        <f>+Monthly_2020_thru_2025!AD19</f>
        <v>9.1666666666666857E-5</v>
      </c>
      <c r="P17" s="28">
        <f>+Monthly_2020_thru_2025!AE19</f>
        <v>97.487174999999993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20"/>
    </row>
    <row r="18" spans="2:29" x14ac:dyDescent="0.35">
      <c r="B18" s="3">
        <v>2020</v>
      </c>
      <c r="C18" s="3" t="s">
        <v>32</v>
      </c>
      <c r="D18" s="8">
        <f>+Monthly_2020_thru_2025!R20</f>
        <v>0.14614000000000002</v>
      </c>
      <c r="E18" s="8">
        <f>+Monthly_2020_thru_2025!T20</f>
        <v>0</v>
      </c>
      <c r="F18" s="8">
        <f>+Monthly_2020_thru_2025!U20</f>
        <v>0.11773</v>
      </c>
      <c r="G18" s="8">
        <f>+Monthly_2020_thru_2025!V20</f>
        <v>5.6799999999999993E-3</v>
      </c>
      <c r="H18" s="8">
        <f>+Monthly_2020_thru_2025!W20</f>
        <v>5.4499999999999991E-3</v>
      </c>
      <c r="I18" s="8">
        <f>+Monthly_2020_thru_2025!X20</f>
        <v>5.1150000000000006E-3</v>
      </c>
      <c r="J18" s="8">
        <f>+Monthly_2020_thru_2025!Y20</f>
        <v>1.0249999999999999E-3</v>
      </c>
      <c r="K18" s="8">
        <f>+Monthly_2020_thru_2025!Z20</f>
        <v>5.5104999999999994E-2</v>
      </c>
      <c r="L18" s="28">
        <f>+Monthly_2020_thru_2025!AA20</f>
        <v>101.394295</v>
      </c>
      <c r="M18" s="8">
        <f>+Monthly_2020_thru_2025!AB20</f>
        <v>6.7399999999999995E-3</v>
      </c>
      <c r="N18" s="8">
        <f>+Monthly_2020_thru_2025!AC20</f>
        <v>8.1500000000000008E-4</v>
      </c>
      <c r="O18" s="8">
        <f>+Monthly_2020_thru_2025!AD20</f>
        <v>9.1666666666666857E-5</v>
      </c>
      <c r="P18" s="28">
        <f>+Monthly_2020_thru_2025!AE20</f>
        <v>101.80566499999999</v>
      </c>
      <c r="Q18" s="10">
        <f t="shared" ref="Q18:Q49" si="0">ROUND(SUM(D7:D18),3)</f>
        <v>0.84199999999999997</v>
      </c>
      <c r="R18" s="10">
        <f t="shared" ref="R18:R49" si="1">ROUND(SUM(E7:E18),3)</f>
        <v>0</v>
      </c>
      <c r="S18" s="10">
        <f t="shared" ref="S18:S49" si="2">ROUND(SUM(F7:F18),3)</f>
        <v>0.63600000000000001</v>
      </c>
      <c r="T18" s="10">
        <f t="shared" ref="T18:T49" si="3">ROUND(SUM(G7:G18),3)</f>
        <v>0.03</v>
      </c>
      <c r="U18" s="10">
        <f t="shared" ref="U18:U49" si="4">ROUND(SUM(H7:H18),3)</f>
        <v>2.9000000000000001E-2</v>
      </c>
      <c r="V18" s="10">
        <f t="shared" ref="V18:V49" si="5">ROUND(SUM(I7:I18),3)</f>
        <v>2.7E-2</v>
      </c>
      <c r="W18" s="10">
        <f t="shared" ref="W18:W49" si="6">ROUND(SUM(J7:J18),3)</f>
        <v>5.0000000000000001E-3</v>
      </c>
      <c r="X18" s="10">
        <f t="shared" ref="X18:X49" si="7">ROUND(SUM(K7:K18),3)</f>
        <v>0.29499999999999998</v>
      </c>
      <c r="Y18" s="31">
        <f t="shared" ref="Y18:Y49" si="8">ROUND(SUM(L7:L18),3)</f>
        <v>540.42600000000004</v>
      </c>
      <c r="Z18" s="10">
        <f t="shared" ref="Z18:Z49" si="9">ROUND(SUM(M7:M18),3)</f>
        <v>4.5999999999999999E-2</v>
      </c>
      <c r="AA18" s="10">
        <f t="shared" ref="AA18:AA49" si="10">ROUND(SUM(N7:N18),3)</f>
        <v>4.0000000000000001E-3</v>
      </c>
      <c r="AB18" s="10">
        <f t="shared" ref="AB18:AB49" si="11">ROUND(SUM(O7:O18),3)</f>
        <v>1E-3</v>
      </c>
      <c r="AC18" s="31">
        <f t="shared" ref="AC18:AC49" si="12">ROUND(SUM(P7:P18),3)</f>
        <v>542.85599999999999</v>
      </c>
    </row>
    <row r="19" spans="2:29" x14ac:dyDescent="0.35">
      <c r="B19" s="3">
        <v>2021</v>
      </c>
      <c r="C19" s="3" t="s">
        <v>21</v>
      </c>
      <c r="D19" s="8">
        <f>+Monthly_2020_thru_2025!R29</f>
        <v>0.26605320444406672</v>
      </c>
      <c r="E19" s="8">
        <f>+Monthly_2020_thru_2025!T29</f>
        <v>0</v>
      </c>
      <c r="F19" s="8">
        <f>+Monthly_2020_thru_2025!U29</f>
        <v>0.21164394841773329</v>
      </c>
      <c r="G19" s="8">
        <f>+Monthly_2020_thru_2025!V29</f>
        <v>1.0584090846266665E-2</v>
      </c>
      <c r="H19" s="8">
        <f>+Monthly_2020_thru_2025!W29</f>
        <v>1.0168727176466667E-2</v>
      </c>
      <c r="I19" s="8">
        <f>+Monthly_2020_thru_2025!X29</f>
        <v>9.5331817510666671E-3</v>
      </c>
      <c r="J19" s="8">
        <f>+Monthly_2020_thru_2025!Y29</f>
        <v>1.9756102928E-3</v>
      </c>
      <c r="K19" s="8">
        <f>+Monthly_2020_thru_2025!Z29</f>
        <v>0.10674502320279999</v>
      </c>
      <c r="L19" s="28">
        <f>+Monthly_2020_thru_2025!AA29</f>
        <v>193.78258519006775</v>
      </c>
      <c r="M19" s="8">
        <f>+Monthly_2020_thru_2025!AB29</f>
        <v>9.1324475469200007E-3</v>
      </c>
      <c r="N19" s="8">
        <f>+Monthly_2020_thru_2025!AC29</f>
        <v>1.565489509384E-3</v>
      </c>
      <c r="O19" s="8">
        <f>+Monthly_2020_thru_2025!AD29</f>
        <v>1.5819582562488887E-3</v>
      </c>
      <c r="P19" s="28">
        <f>+Monthly_2020_thru_2025!AE29</f>
        <v>194.47831725253718</v>
      </c>
      <c r="Q19" s="10">
        <f t="shared" si="0"/>
        <v>1.1040000000000001</v>
      </c>
      <c r="R19" s="10">
        <f t="shared" si="1"/>
        <v>0</v>
      </c>
      <c r="S19" s="10">
        <f t="shared" si="2"/>
        <v>0.84399999999999997</v>
      </c>
      <c r="T19" s="10">
        <f t="shared" si="3"/>
        <v>4.1000000000000002E-2</v>
      </c>
      <c r="U19" s="10">
        <f t="shared" si="4"/>
        <v>3.9E-2</v>
      </c>
      <c r="V19" s="10">
        <f t="shared" si="5"/>
        <v>3.6999999999999998E-2</v>
      </c>
      <c r="W19" s="10">
        <f t="shared" si="6"/>
        <v>7.0000000000000001E-3</v>
      </c>
      <c r="X19" s="10">
        <f t="shared" si="7"/>
        <v>0.40200000000000002</v>
      </c>
      <c r="Y19" s="31">
        <f t="shared" si="8"/>
        <v>733.51700000000005</v>
      </c>
      <c r="Z19" s="10">
        <f t="shared" si="9"/>
        <v>5.3999999999999999E-2</v>
      </c>
      <c r="AA19" s="10">
        <f t="shared" si="10"/>
        <v>6.0000000000000001E-3</v>
      </c>
      <c r="AB19" s="10">
        <f t="shared" si="11"/>
        <v>3.0000000000000001E-3</v>
      </c>
      <c r="AC19" s="31">
        <f t="shared" si="12"/>
        <v>736.62699999999995</v>
      </c>
    </row>
    <row r="20" spans="2:29" x14ac:dyDescent="0.35">
      <c r="B20" s="3">
        <v>2021</v>
      </c>
      <c r="C20" s="3" t="s">
        <v>22</v>
      </c>
      <c r="D20" s="8">
        <f>+Monthly_2020_thru_2025!R30</f>
        <v>0.22427820444406665</v>
      </c>
      <c r="E20" s="8">
        <f>+Monthly_2020_thru_2025!T30</f>
        <v>0</v>
      </c>
      <c r="F20" s="8">
        <f>+Monthly_2020_thru_2025!U30</f>
        <v>0.17817894841773335</v>
      </c>
      <c r="G20" s="8">
        <f>+Monthly_2020_thru_2025!V30</f>
        <v>8.8640908462666659E-3</v>
      </c>
      <c r="H20" s="8">
        <f>+Monthly_2020_thru_2025!W30</f>
        <v>8.5137271764666664E-3</v>
      </c>
      <c r="I20" s="8">
        <f>+Monthly_2020_thru_2025!X30</f>
        <v>7.9831817510666678E-3</v>
      </c>
      <c r="J20" s="8">
        <f>+Monthly_2020_thru_2025!Y30</f>
        <v>1.6656102928000001E-3</v>
      </c>
      <c r="K20" s="8">
        <f>+Monthly_2020_thru_2025!Z30</f>
        <v>8.9925023202799992E-2</v>
      </c>
      <c r="L20" s="28">
        <f>+Monthly_2020_thru_2025!AA30</f>
        <v>162.98204519006774</v>
      </c>
      <c r="M20" s="8">
        <f>+Monthly_2020_thru_2025!AB30</f>
        <v>7.1774475469200006E-3</v>
      </c>
      <c r="N20" s="8">
        <f>+Monthly_2020_thru_2025!AC30</f>
        <v>1.325489509384E-3</v>
      </c>
      <c r="O20" s="8">
        <f>+Monthly_2020_thru_2025!AD30</f>
        <v>1.4969582562488887E-3</v>
      </c>
      <c r="P20" s="28">
        <f>+Monthly_2020_thru_2025!AE30</f>
        <v>163.55524225253714</v>
      </c>
      <c r="Q20" s="10">
        <f t="shared" si="0"/>
        <v>1.3089999999999999</v>
      </c>
      <c r="R20" s="10">
        <f t="shared" si="1"/>
        <v>0</v>
      </c>
      <c r="S20" s="10">
        <f t="shared" si="2"/>
        <v>1.016</v>
      </c>
      <c r="T20" s="10">
        <f t="shared" si="3"/>
        <v>4.9000000000000002E-2</v>
      </c>
      <c r="U20" s="10">
        <f t="shared" si="4"/>
        <v>4.8000000000000001E-2</v>
      </c>
      <c r="V20" s="10">
        <f t="shared" si="5"/>
        <v>4.4999999999999998E-2</v>
      </c>
      <c r="W20" s="10">
        <f t="shared" si="6"/>
        <v>8.9999999999999993E-3</v>
      </c>
      <c r="X20" s="10">
        <f t="shared" si="7"/>
        <v>0.49199999999999999</v>
      </c>
      <c r="Y20" s="31">
        <f t="shared" si="8"/>
        <v>895.577</v>
      </c>
      <c r="Z20" s="10">
        <f t="shared" si="9"/>
        <v>5.8000000000000003E-2</v>
      </c>
      <c r="AA20" s="10">
        <f t="shared" si="10"/>
        <v>7.0000000000000001E-3</v>
      </c>
      <c r="AB20" s="10">
        <f t="shared" si="11"/>
        <v>4.0000000000000001E-3</v>
      </c>
      <c r="AC20" s="31">
        <f t="shared" si="12"/>
        <v>899.17</v>
      </c>
    </row>
    <row r="21" spans="2:29" x14ac:dyDescent="0.35">
      <c r="B21" s="3">
        <v>2021</v>
      </c>
      <c r="C21" s="3" t="s">
        <v>23</v>
      </c>
      <c r="D21" s="8">
        <f>+Monthly_2020_thru_2025!R31</f>
        <v>0.22530820444406663</v>
      </c>
      <c r="E21" s="8">
        <f>+Monthly_2020_thru_2025!T31</f>
        <v>0</v>
      </c>
      <c r="F21" s="8">
        <f>+Monthly_2020_thru_2025!U31</f>
        <v>0.17900394841773334</v>
      </c>
      <c r="G21" s="8">
        <f>+Monthly_2020_thru_2025!V31</f>
        <v>8.8990908462666662E-3</v>
      </c>
      <c r="H21" s="8">
        <f>+Monthly_2020_thru_2025!W31</f>
        <v>8.5437271764666652E-3</v>
      </c>
      <c r="I21" s="8">
        <f>+Monthly_2020_thru_2025!X31</f>
        <v>8.0081817510666668E-3</v>
      </c>
      <c r="J21" s="8">
        <f>+Monthly_2020_thru_2025!Y31</f>
        <v>1.6656102928000001E-3</v>
      </c>
      <c r="K21" s="8">
        <f>+Monthly_2020_thru_2025!Z31</f>
        <v>9.0250023202800012E-2</v>
      </c>
      <c r="L21" s="28">
        <f>+Monthly_2020_thru_2025!AA31</f>
        <v>163.57270519006772</v>
      </c>
      <c r="M21" s="8">
        <f>+Monthly_2020_thru_2025!AB31</f>
        <v>7.1824475469199995E-3</v>
      </c>
      <c r="N21" s="8">
        <f>+Monthly_2020_thru_2025!AC31</f>
        <v>1.325489509384E-3</v>
      </c>
      <c r="O21" s="8">
        <f>+Monthly_2020_thru_2025!AD31</f>
        <v>1.4869582562488887E-3</v>
      </c>
      <c r="P21" s="28">
        <f>+Monthly_2020_thru_2025!AE31</f>
        <v>164.14747725253716</v>
      </c>
      <c r="Q21" s="10">
        <f t="shared" si="0"/>
        <v>1.514</v>
      </c>
      <c r="R21" s="10">
        <f t="shared" si="1"/>
        <v>0</v>
      </c>
      <c r="S21" s="10">
        <f t="shared" si="2"/>
        <v>1.1879999999999999</v>
      </c>
      <c r="T21" s="10">
        <f t="shared" si="3"/>
        <v>5.8000000000000003E-2</v>
      </c>
      <c r="U21" s="10">
        <f t="shared" si="4"/>
        <v>5.6000000000000001E-2</v>
      </c>
      <c r="V21" s="10">
        <f t="shared" si="5"/>
        <v>5.1999999999999998E-2</v>
      </c>
      <c r="W21" s="10">
        <f t="shared" si="6"/>
        <v>1.0999999999999999E-2</v>
      </c>
      <c r="X21" s="10">
        <f t="shared" si="7"/>
        <v>0.58099999999999996</v>
      </c>
      <c r="Y21" s="31">
        <f t="shared" si="8"/>
        <v>1058.164</v>
      </c>
      <c r="Z21" s="10">
        <f t="shared" si="9"/>
        <v>6.0999999999999999E-2</v>
      </c>
      <c r="AA21" s="10">
        <f t="shared" si="10"/>
        <v>8.9999999999999993E-3</v>
      </c>
      <c r="AB21" s="10">
        <f t="shared" si="11"/>
        <v>5.0000000000000001E-3</v>
      </c>
      <c r="AC21" s="31">
        <f t="shared" si="12"/>
        <v>1062.2360000000001</v>
      </c>
    </row>
    <row r="22" spans="2:29" x14ac:dyDescent="0.35">
      <c r="B22" s="3">
        <v>2021</v>
      </c>
      <c r="C22" s="3" t="s">
        <v>24</v>
      </c>
      <c r="D22" s="8">
        <f>+Monthly_2020_thru_2025!R32</f>
        <v>0.28768820444406662</v>
      </c>
      <c r="E22" s="8">
        <f>+Monthly_2020_thru_2025!T32</f>
        <v>0</v>
      </c>
      <c r="F22" s="8">
        <f>+Monthly_2020_thru_2025!U32</f>
        <v>0.22635394841773337</v>
      </c>
      <c r="G22" s="8">
        <f>+Monthly_2020_thru_2025!V32</f>
        <v>1.2029090846266667E-2</v>
      </c>
      <c r="H22" s="8">
        <f>+Monthly_2020_thru_2025!W32</f>
        <v>1.1513727176466666E-2</v>
      </c>
      <c r="I22" s="8">
        <f>+Monthly_2020_thru_2025!X32</f>
        <v>1.0113181751066668E-2</v>
      </c>
      <c r="J22" s="8">
        <f>+Monthly_2020_thru_2025!Y32</f>
        <v>2.0956102927999994E-3</v>
      </c>
      <c r="K22" s="8">
        <f>+Monthly_2020_thru_2025!Z32</f>
        <v>0.11367002320279999</v>
      </c>
      <c r="L22" s="28">
        <f>+Monthly_2020_thru_2025!AA32</f>
        <v>205.96851519006773</v>
      </c>
      <c r="M22" s="8">
        <f>+Monthly_2020_thru_2025!AB32</f>
        <v>9.6974475469200003E-3</v>
      </c>
      <c r="N22" s="8">
        <f>+Monthly_2020_thru_2025!AC32</f>
        <v>1.6654895093840001E-3</v>
      </c>
      <c r="O22" s="8">
        <f>+Monthly_2020_thru_2025!AD32</f>
        <v>1.5369582562488888E-3</v>
      </c>
      <c r="P22" s="28">
        <f>+Monthly_2020_thru_2025!AE32</f>
        <v>206.7086772525372</v>
      </c>
      <c r="Q22" s="10">
        <f t="shared" si="0"/>
        <v>1.792</v>
      </c>
      <c r="R22" s="10">
        <f t="shared" si="1"/>
        <v>0</v>
      </c>
      <c r="S22" s="10">
        <f t="shared" si="2"/>
        <v>1.411</v>
      </c>
      <c r="T22" s="10">
        <f t="shared" si="3"/>
        <v>7.0000000000000007E-2</v>
      </c>
      <c r="U22" s="10">
        <f t="shared" si="4"/>
        <v>6.7000000000000004E-2</v>
      </c>
      <c r="V22" s="10">
        <f t="shared" si="5"/>
        <v>6.3E-2</v>
      </c>
      <c r="W22" s="10">
        <f t="shared" si="6"/>
        <v>1.2999999999999999E-2</v>
      </c>
      <c r="X22" s="10">
        <f t="shared" si="7"/>
        <v>0.69499999999999995</v>
      </c>
      <c r="Y22" s="31">
        <f t="shared" si="8"/>
        <v>1263.684</v>
      </c>
      <c r="Z22" s="10">
        <f t="shared" si="9"/>
        <v>6.9000000000000006E-2</v>
      </c>
      <c r="AA22" s="10">
        <f t="shared" si="10"/>
        <v>0.01</v>
      </c>
      <c r="AB22" s="10">
        <f t="shared" si="11"/>
        <v>7.0000000000000001E-3</v>
      </c>
      <c r="AC22" s="31">
        <f t="shared" si="12"/>
        <v>1268.45</v>
      </c>
    </row>
    <row r="23" spans="2:29" x14ac:dyDescent="0.35">
      <c r="B23" s="3">
        <v>2021</v>
      </c>
      <c r="C23" s="3" t="s">
        <v>25</v>
      </c>
      <c r="D23" s="8">
        <f>+Monthly_2020_thru_2025!R33</f>
        <v>0.24071320444406666</v>
      </c>
      <c r="E23" s="8">
        <f>+Monthly_2020_thru_2025!T33</f>
        <v>0</v>
      </c>
      <c r="F23" s="8">
        <f>+Monthly_2020_thru_2025!U33</f>
        <v>0.19072394841773332</v>
      </c>
      <c r="G23" s="8">
        <f>+Monthly_2020_thru_2025!V33</f>
        <v>1.2879090846266667E-2</v>
      </c>
      <c r="H23" s="8">
        <f>+Monthly_2020_thru_2025!W33</f>
        <v>1.2153727176466666E-2</v>
      </c>
      <c r="I23" s="8">
        <f>+Monthly_2020_thru_2025!X33</f>
        <v>8.5481817510666656E-3</v>
      </c>
      <c r="J23" s="8">
        <f>+Monthly_2020_thru_2025!Y33</f>
        <v>1.7756102927999999E-3</v>
      </c>
      <c r="K23" s="8">
        <f>+Monthly_2020_thru_2025!Z33</f>
        <v>9.621502320280001E-2</v>
      </c>
      <c r="L23" s="28">
        <f>+Monthly_2020_thru_2025!AA33</f>
        <v>174.05216019006772</v>
      </c>
      <c r="M23" s="8">
        <f>+Monthly_2020_thru_2025!AB33</f>
        <v>7.7924475469199998E-3</v>
      </c>
      <c r="N23" s="8">
        <f>+Monthly_2020_thru_2025!AC33</f>
        <v>1.4104895093840003E-3</v>
      </c>
      <c r="O23" s="8">
        <f>+Monthly_2020_thru_2025!AD33</f>
        <v>1.5019582562488889E-3</v>
      </c>
      <c r="P23" s="28">
        <f>+Monthly_2020_thru_2025!AE33</f>
        <v>174.66747725253714</v>
      </c>
      <c r="Q23" s="10">
        <f t="shared" si="0"/>
        <v>2.0289999999999999</v>
      </c>
      <c r="R23" s="10">
        <f t="shared" si="1"/>
        <v>0</v>
      </c>
      <c r="S23" s="10">
        <f t="shared" si="2"/>
        <v>1.6</v>
      </c>
      <c r="T23" s="10">
        <f t="shared" si="3"/>
        <v>8.3000000000000004E-2</v>
      </c>
      <c r="U23" s="10">
        <f t="shared" si="4"/>
        <v>0.08</v>
      </c>
      <c r="V23" s="10">
        <f t="shared" si="5"/>
        <v>7.0999999999999994E-2</v>
      </c>
      <c r="W23" s="10">
        <f t="shared" si="6"/>
        <v>1.4999999999999999E-2</v>
      </c>
      <c r="X23" s="10">
        <f t="shared" si="7"/>
        <v>0.79100000000000004</v>
      </c>
      <c r="Y23" s="31">
        <f t="shared" si="8"/>
        <v>1437.6210000000001</v>
      </c>
      <c r="Z23" s="10">
        <f t="shared" si="9"/>
        <v>7.5999999999999998E-2</v>
      </c>
      <c r="AA23" s="10">
        <f t="shared" si="10"/>
        <v>1.2E-2</v>
      </c>
      <c r="AB23" s="10">
        <f t="shared" si="11"/>
        <v>8.0000000000000002E-3</v>
      </c>
      <c r="AC23" s="31">
        <f t="shared" si="12"/>
        <v>1442.9860000000001</v>
      </c>
    </row>
    <row r="24" spans="2:29" x14ac:dyDescent="0.35">
      <c r="B24" s="3">
        <v>2021</v>
      </c>
      <c r="C24" s="3" t="s">
        <v>26</v>
      </c>
      <c r="D24" s="8">
        <f>+Monthly_2020_thru_2025!R34</f>
        <v>1.9321180403405405</v>
      </c>
      <c r="E24" s="8">
        <f>+Monthly_2020_thru_2025!T34</f>
        <v>4.9999999999999996E-5</v>
      </c>
      <c r="F24" s="8">
        <f>+Monthly_2020_thru_2025!U34</f>
        <v>1.350883637577851</v>
      </c>
      <c r="G24" s="8">
        <f>+Monthly_2020_thru_2025!V34</f>
        <v>0.10908959191236474</v>
      </c>
      <c r="H24" s="8">
        <f>+Monthly_2020_thru_2025!W34</f>
        <v>0.16348422824256473</v>
      </c>
      <c r="I24" s="8">
        <f>+Monthly_2020_thru_2025!X34</f>
        <v>0.16087368281716477</v>
      </c>
      <c r="J24" s="8">
        <f>+Monthly_2020_thru_2025!Y34</f>
        <v>0.39956344765607799</v>
      </c>
      <c r="K24" s="8">
        <f>+Monthly_2020_thru_2025!Z34</f>
        <v>0.16892628590982456</v>
      </c>
      <c r="L24" s="28">
        <f>+Monthly_2020_thru_2025!AA34</f>
        <v>2221.665607349511</v>
      </c>
      <c r="M24" s="8">
        <f>+Monthly_2020_thru_2025!AB34</f>
        <v>0.50356989595550627</v>
      </c>
      <c r="N24" s="8">
        <f>+Monthly_2020_thru_2025!AC34</f>
        <v>6.2621124375607951E-3</v>
      </c>
      <c r="O24" s="8">
        <f>+Monthly_2020_thru_2025!AD34</f>
        <v>2.7019582562488888E-3</v>
      </c>
      <c r="P24" s="28">
        <f>+Monthly_2020_thru_2025!AE34</f>
        <v>2236.1433880188852</v>
      </c>
      <c r="Q24" s="10">
        <f t="shared" si="0"/>
        <v>3.956</v>
      </c>
      <c r="R24" s="10">
        <f t="shared" si="1"/>
        <v>0</v>
      </c>
      <c r="S24" s="10">
        <f t="shared" si="2"/>
        <v>2.9489999999999998</v>
      </c>
      <c r="T24" s="10">
        <f t="shared" si="3"/>
        <v>0.192</v>
      </c>
      <c r="U24" s="10">
        <f t="shared" si="4"/>
        <v>0.24299999999999999</v>
      </c>
      <c r="V24" s="10">
        <f t="shared" si="5"/>
        <v>0.23200000000000001</v>
      </c>
      <c r="W24" s="10">
        <f t="shared" si="6"/>
        <v>0.41399999999999998</v>
      </c>
      <c r="X24" s="10">
        <f t="shared" si="7"/>
        <v>0.96</v>
      </c>
      <c r="Y24" s="31">
        <f t="shared" si="8"/>
        <v>3658.76</v>
      </c>
      <c r="Z24" s="10">
        <f t="shared" si="9"/>
        <v>0.57799999999999996</v>
      </c>
      <c r="AA24" s="10">
        <f t="shared" si="10"/>
        <v>1.7999999999999999E-2</v>
      </c>
      <c r="AB24" s="10">
        <f t="shared" si="11"/>
        <v>1.0999999999999999E-2</v>
      </c>
      <c r="AC24" s="31">
        <f t="shared" si="12"/>
        <v>3678.5720000000001</v>
      </c>
    </row>
    <row r="25" spans="2:29" x14ac:dyDescent="0.35">
      <c r="B25" s="3">
        <v>2021</v>
      </c>
      <c r="C25" s="3" t="s">
        <v>27</v>
      </c>
      <c r="D25" s="8">
        <f>+Monthly_2020_thru_2025!R35</f>
        <v>1.6310762783375403</v>
      </c>
      <c r="E25" s="8">
        <f>+Monthly_2020_thru_2025!T35</f>
        <v>5.3499999999999999E-4</v>
      </c>
      <c r="F25" s="8">
        <f>+Monthly_2020_thru_2025!U35</f>
        <v>1.4760766605835145</v>
      </c>
      <c r="G25" s="8">
        <f>+Monthly_2020_thru_2025!V35</f>
        <v>0.12149770357852376</v>
      </c>
      <c r="H25" s="8">
        <f>+Monthly_2020_thru_2025!W35</f>
        <v>0.21838233990872377</v>
      </c>
      <c r="I25" s="8">
        <f>+Monthly_2020_thru_2025!X35</f>
        <v>0.21602679448332376</v>
      </c>
      <c r="J25" s="8">
        <f>+Monthly_2020_thru_2025!Y35</f>
        <v>2.5553998658386983E-3</v>
      </c>
      <c r="K25" s="8">
        <f>+Monthly_2020_thru_2025!Z35</f>
        <v>0.20964169653232601</v>
      </c>
      <c r="L25" s="28">
        <f>+Monthly_2020_thru_2025!AA35</f>
        <v>3696.3723975951802</v>
      </c>
      <c r="M25" s="8">
        <f>+Monthly_2020_thru_2025!AB35</f>
        <v>0.52305239232856315</v>
      </c>
      <c r="N25" s="8">
        <f>+Monthly_2020_thru_2025!AC35</f>
        <v>8.2548196198812367E-3</v>
      </c>
      <c r="O25" s="8">
        <f>+Monthly_2020_thru_2025!AD35</f>
        <v>3.6469582562488885E-3</v>
      </c>
      <c r="P25" s="28">
        <f>+Monthly_2020_thru_2025!AE35</f>
        <v>3711.9002370441949</v>
      </c>
      <c r="Q25" s="10">
        <f t="shared" si="0"/>
        <v>5.5780000000000003</v>
      </c>
      <c r="R25" s="10">
        <f t="shared" si="1"/>
        <v>1E-3</v>
      </c>
      <c r="S25" s="10">
        <f t="shared" si="2"/>
        <v>4.4210000000000003</v>
      </c>
      <c r="T25" s="10">
        <f t="shared" si="3"/>
        <v>0.314</v>
      </c>
      <c r="U25" s="10">
        <f t="shared" si="4"/>
        <v>0.46100000000000002</v>
      </c>
      <c r="V25" s="10">
        <f t="shared" si="5"/>
        <v>0.44800000000000001</v>
      </c>
      <c r="W25" s="10">
        <f t="shared" si="6"/>
        <v>0.41699999999999998</v>
      </c>
      <c r="X25" s="10">
        <f t="shared" si="7"/>
        <v>1.169</v>
      </c>
      <c r="Y25" s="31">
        <f t="shared" si="8"/>
        <v>7354.509</v>
      </c>
      <c r="Z25" s="10">
        <f t="shared" si="9"/>
        <v>1.1000000000000001</v>
      </c>
      <c r="AA25" s="10">
        <f t="shared" si="10"/>
        <v>2.5999999999999999E-2</v>
      </c>
      <c r="AB25" s="10">
        <f t="shared" si="11"/>
        <v>1.4E-2</v>
      </c>
      <c r="AC25" s="31">
        <f t="shared" si="12"/>
        <v>7389.8109999999997</v>
      </c>
    </row>
    <row r="26" spans="2:29" x14ac:dyDescent="0.35">
      <c r="B26" s="3">
        <v>2021</v>
      </c>
      <c r="C26" s="3" t="s">
        <v>28</v>
      </c>
      <c r="D26" s="8">
        <f>+Monthly_2020_thru_2025!R36</f>
        <v>0.59022403996544703</v>
      </c>
      <c r="E26" s="8">
        <f>+Monthly_2020_thru_2025!T36</f>
        <v>0</v>
      </c>
      <c r="F26" s="8">
        <f>+Monthly_2020_thru_2025!U36</f>
        <v>0.65449645664972167</v>
      </c>
      <c r="G26" s="8">
        <f>+Monthly_2020_thru_2025!V36</f>
        <v>9.2138649359821329E-2</v>
      </c>
      <c r="H26" s="8">
        <f>+Monthly_2020_thru_2025!W36</f>
        <v>9.1578285690021327E-2</v>
      </c>
      <c r="I26" s="8">
        <f>+Monthly_2020_thru_2025!X36</f>
        <v>8.9267740264621337E-2</v>
      </c>
      <c r="J26" s="8">
        <f>+Monthly_2020_thru_2025!Y36</f>
        <v>2.3471294338804505E-3</v>
      </c>
      <c r="K26" s="8">
        <f>+Monthly_2020_thru_2025!Z36</f>
        <v>0.14095268545294276</v>
      </c>
      <c r="L26" s="28">
        <f>+Monthly_2020_thru_2025!AA36</f>
        <v>2038.6449193157493</v>
      </c>
      <c r="M26" s="8">
        <f>+Monthly_2020_thru_2025!AB36</f>
        <v>0.47936546693996224</v>
      </c>
      <c r="N26" s="8">
        <f>+Monthly_2020_thru_2025!AC36</f>
        <v>3.9866359182237797E-3</v>
      </c>
      <c r="O26" s="8">
        <f>+Monthly_2020_thru_2025!AD36</f>
        <v>1.4819582562488889E-3</v>
      </c>
      <c r="P26" s="28">
        <f>+Monthly_2020_thru_2025!AE36</f>
        <v>2051.8094908038574</v>
      </c>
      <c r="Q26" s="10">
        <f t="shared" si="0"/>
        <v>6.157</v>
      </c>
      <c r="R26" s="10">
        <f t="shared" si="1"/>
        <v>1E-3</v>
      </c>
      <c r="S26" s="10">
        <f t="shared" si="2"/>
        <v>5.07</v>
      </c>
      <c r="T26" s="10">
        <f t="shared" si="3"/>
        <v>0.40600000000000003</v>
      </c>
      <c r="U26" s="10">
        <f t="shared" si="4"/>
        <v>0.55300000000000005</v>
      </c>
      <c r="V26" s="10">
        <f t="shared" si="5"/>
        <v>0.53700000000000003</v>
      </c>
      <c r="W26" s="10">
        <f t="shared" si="6"/>
        <v>0.41899999999999998</v>
      </c>
      <c r="X26" s="10">
        <f t="shared" si="7"/>
        <v>1.31</v>
      </c>
      <c r="Y26" s="31">
        <f t="shared" si="8"/>
        <v>9392.3639999999996</v>
      </c>
      <c r="Z26" s="10">
        <f t="shared" si="9"/>
        <v>1.5780000000000001</v>
      </c>
      <c r="AA26" s="10">
        <f t="shared" si="10"/>
        <v>0.03</v>
      </c>
      <c r="AB26" s="10">
        <f t="shared" si="11"/>
        <v>1.6E-2</v>
      </c>
      <c r="AC26" s="31">
        <f t="shared" si="12"/>
        <v>9440.7829999999994</v>
      </c>
    </row>
    <row r="27" spans="2:29" x14ac:dyDescent="0.35">
      <c r="B27" s="3">
        <v>2021</v>
      </c>
      <c r="C27" s="3" t="s">
        <v>29</v>
      </c>
      <c r="D27" s="8">
        <f>+Monthly_2020_thru_2025!R37</f>
        <v>0.54153060504421668</v>
      </c>
      <c r="E27" s="8">
        <f>+Monthly_2020_thru_2025!T37</f>
        <v>5.7894999999999995E-2</v>
      </c>
      <c r="F27" s="8">
        <f>+Monthly_2020_thru_2025!U37</f>
        <v>1.0429404099798356</v>
      </c>
      <c r="G27" s="8">
        <f>+Monthly_2020_thru_2025!V37</f>
        <v>0.1243751638892152</v>
      </c>
      <c r="H27" s="8">
        <f>+Monthly_2020_thru_2025!W37</f>
        <v>0.2531598002194152</v>
      </c>
      <c r="I27" s="8">
        <f>+Monthly_2020_thru_2025!X37</f>
        <v>0.25013925479401522</v>
      </c>
      <c r="J27" s="8">
        <f>+Monthly_2020_thru_2025!Y37</f>
        <v>3.4096016036655819E-3</v>
      </c>
      <c r="K27" s="8">
        <f>+Monthly_2020_thru_2025!Z37</f>
        <v>0.21411023736613524</v>
      </c>
      <c r="L27" s="28">
        <f>+Monthly_2020_thru_2025!AA37</f>
        <v>8099.9705635964301</v>
      </c>
      <c r="M27" s="8">
        <f>+Monthly_2020_thru_2025!AB37</f>
        <v>0.53392439025602434</v>
      </c>
      <c r="N27" s="8">
        <f>+Monthly_2020_thru_2025!AC37</f>
        <v>9.2345571889420105E-3</v>
      </c>
      <c r="O27" s="8">
        <f>+Monthly_2020_thru_2025!AD37</f>
        <v>1.9295458256248888E-2</v>
      </c>
      <c r="P27" s="28">
        <f>+Monthly_2020_thru_2025!AE37</f>
        <v>8116.0654597644489</v>
      </c>
      <c r="Q27" s="10">
        <f t="shared" si="0"/>
        <v>6.4420000000000002</v>
      </c>
      <c r="R27" s="10">
        <f t="shared" si="1"/>
        <v>5.8000000000000003E-2</v>
      </c>
      <c r="S27" s="10">
        <f t="shared" si="2"/>
        <v>5.9109999999999996</v>
      </c>
      <c r="T27" s="10">
        <f t="shared" si="3"/>
        <v>0.52</v>
      </c>
      <c r="U27" s="10">
        <f t="shared" si="4"/>
        <v>0.79600000000000004</v>
      </c>
      <c r="V27" s="10">
        <f t="shared" si="5"/>
        <v>0.77800000000000002</v>
      </c>
      <c r="W27" s="10">
        <f t="shared" si="6"/>
        <v>0.42099999999999999</v>
      </c>
      <c r="X27" s="10">
        <f t="shared" si="7"/>
        <v>1.423</v>
      </c>
      <c r="Y27" s="31">
        <f t="shared" si="8"/>
        <v>17309.816999999999</v>
      </c>
      <c r="Z27" s="10">
        <f t="shared" si="9"/>
        <v>2.1019999999999999</v>
      </c>
      <c r="AA27" s="10">
        <f t="shared" si="10"/>
        <v>3.7999999999999999E-2</v>
      </c>
      <c r="AB27" s="10">
        <f t="shared" si="11"/>
        <v>3.5000000000000003E-2</v>
      </c>
      <c r="AC27" s="31">
        <f t="shared" si="12"/>
        <v>17373.650000000001</v>
      </c>
    </row>
    <row r="28" spans="2:29" s="27" customFormat="1" x14ac:dyDescent="0.35">
      <c r="B28" s="25">
        <v>2021</v>
      </c>
      <c r="C28" s="25" t="s">
        <v>30</v>
      </c>
      <c r="D28" s="26">
        <f>+Monthly_2020_thru_2025!R38</f>
        <v>0.42013205853258884</v>
      </c>
      <c r="E28" s="26">
        <f>+Monthly_2020_thru_2025!T38</f>
        <v>0.27731499999999998</v>
      </c>
      <c r="F28" s="26">
        <f>+Monthly_2020_thru_2025!U38</f>
        <v>1.0285425772977437</v>
      </c>
      <c r="G28" s="26">
        <f>+Monthly_2020_thru_2025!V38</f>
        <v>0.30363834549140822</v>
      </c>
      <c r="H28" s="26">
        <f>+Monthly_2020_thru_2025!W38</f>
        <v>1.0149729818216082</v>
      </c>
      <c r="I28" s="26">
        <f>+Monthly_2020_thru_2025!X38</f>
        <v>1.0125824363962084</v>
      </c>
      <c r="J28" s="26">
        <f>+Monthly_2020_thru_2025!Y38</f>
        <v>5.3324729045372719E-3</v>
      </c>
      <c r="K28" s="26">
        <f>+Monthly_2020_thru_2025!Z38</f>
        <v>0.53833021075277143</v>
      </c>
      <c r="L28" s="29">
        <f>+Monthly_2020_thru_2025!AA38</f>
        <v>22542.319853093468</v>
      </c>
      <c r="M28" s="26">
        <f>+Monthly_2020_thru_2025!AB38</f>
        <v>0.7870665208259725</v>
      </c>
      <c r="N28" s="26">
        <f>+Monthly_2020_thru_2025!AC38</f>
        <v>3.3764322382312174E-2</v>
      </c>
      <c r="O28" s="26">
        <f>+Monthly_2020_thru_2025!AD38</f>
        <v>1.5416402700693334E-2</v>
      </c>
      <c r="P28" s="29">
        <f>+Monthly_2020_thru_2025!AE38</f>
        <v>22572.056406345589</v>
      </c>
      <c r="Q28" s="10">
        <f t="shared" si="0"/>
        <v>6.6479999999999997</v>
      </c>
      <c r="R28" s="10">
        <f t="shared" si="1"/>
        <v>0.33600000000000002</v>
      </c>
      <c r="S28" s="10">
        <f t="shared" si="2"/>
        <v>6.7709999999999999</v>
      </c>
      <c r="T28" s="10">
        <f t="shared" si="3"/>
        <v>0.81499999999999995</v>
      </c>
      <c r="U28" s="10">
        <f t="shared" si="4"/>
        <v>1.8029999999999999</v>
      </c>
      <c r="V28" s="10">
        <f t="shared" si="5"/>
        <v>1.7829999999999999</v>
      </c>
      <c r="W28" s="10">
        <f t="shared" si="6"/>
        <v>0.42399999999999999</v>
      </c>
      <c r="X28" s="10">
        <f t="shared" si="7"/>
        <v>1.877</v>
      </c>
      <c r="Y28" s="31">
        <f t="shared" si="8"/>
        <v>39697.807000000001</v>
      </c>
      <c r="Z28" s="10">
        <f t="shared" si="9"/>
        <v>2.8820000000000001</v>
      </c>
      <c r="AA28" s="10">
        <f t="shared" si="10"/>
        <v>7.0000000000000007E-2</v>
      </c>
      <c r="AB28" s="10">
        <f t="shared" si="11"/>
        <v>0.05</v>
      </c>
      <c r="AC28" s="31">
        <f t="shared" si="12"/>
        <v>39790.824999999997</v>
      </c>
    </row>
    <row r="29" spans="2:29" x14ac:dyDescent="0.35">
      <c r="B29" s="3">
        <v>2021</v>
      </c>
      <c r="C29" s="3" t="s">
        <v>31</v>
      </c>
      <c r="D29" s="8">
        <f>+Monthly_2020_thru_2025!R39</f>
        <v>0.11879320444406666</v>
      </c>
      <c r="E29" s="8">
        <f>+Monthly_2020_thru_2025!T39</f>
        <v>0.64970500000000009</v>
      </c>
      <c r="F29" s="8">
        <f>+Monthly_2020_thru_2025!U39</f>
        <v>1.5788539484177335</v>
      </c>
      <c r="G29" s="8">
        <f>+Monthly_2020_thru_2025!V39</f>
        <v>0.57628909084626667</v>
      </c>
      <c r="H29" s="8">
        <f>+Monthly_2020_thru_2025!W39</f>
        <v>2.0373687271764669</v>
      </c>
      <c r="I29" s="8">
        <f>+Monthly_2020_thru_2025!X39</f>
        <v>2.0358381817510667</v>
      </c>
      <c r="J29" s="8">
        <f>+Monthly_2020_thru_2025!Y39</f>
        <v>1.3135610292799998E-2</v>
      </c>
      <c r="K29" s="8">
        <f>+Monthly_2020_thru_2025!Z39</f>
        <v>1.0857600232028002</v>
      </c>
      <c r="L29" s="28">
        <f>+Monthly_2020_thru_2025!AA39</f>
        <v>40915.92138019007</v>
      </c>
      <c r="M29" s="8">
        <f>+Monthly_2020_thru_2025!AB39</f>
        <v>1.1301067332612058</v>
      </c>
      <c r="N29" s="8">
        <f>+Monthly_2020_thru_2025!AC39</f>
        <v>6.8005489509383996E-2</v>
      </c>
      <c r="O29" s="8">
        <f>+Monthly_2020_thru_2025!AD39</f>
        <v>3.1616402700693332E-2</v>
      </c>
      <c r="P29" s="28">
        <f>+Monthly_2020_thru_2025!AE39</f>
        <v>40964.438944395384</v>
      </c>
      <c r="Q29" s="10">
        <f t="shared" si="0"/>
        <v>6.6239999999999997</v>
      </c>
      <c r="R29" s="10">
        <f t="shared" si="1"/>
        <v>0.98599999999999999</v>
      </c>
      <c r="S29" s="10">
        <f t="shared" si="2"/>
        <v>8.2349999999999994</v>
      </c>
      <c r="T29" s="10">
        <f t="shared" si="3"/>
        <v>1.3859999999999999</v>
      </c>
      <c r="U29" s="10">
        <f t="shared" si="4"/>
        <v>3.835</v>
      </c>
      <c r="V29" s="10">
        <f t="shared" si="5"/>
        <v>3.8140000000000001</v>
      </c>
      <c r="W29" s="10">
        <f t="shared" si="6"/>
        <v>0.437</v>
      </c>
      <c r="X29" s="10">
        <f t="shared" si="7"/>
        <v>2.91</v>
      </c>
      <c r="Y29" s="31">
        <f t="shared" si="8"/>
        <v>80516.646999999997</v>
      </c>
      <c r="Z29" s="10">
        <f t="shared" si="9"/>
        <v>4.0049999999999999</v>
      </c>
      <c r="AA29" s="10">
        <f t="shared" si="10"/>
        <v>0.13800000000000001</v>
      </c>
      <c r="AB29" s="10">
        <f t="shared" si="11"/>
        <v>8.2000000000000003E-2</v>
      </c>
      <c r="AC29" s="31">
        <f t="shared" si="12"/>
        <v>80657.777000000002</v>
      </c>
    </row>
    <row r="30" spans="2:29" x14ac:dyDescent="0.35">
      <c r="B30" s="3">
        <v>2021</v>
      </c>
      <c r="C30" s="3" t="s">
        <v>32</v>
      </c>
      <c r="D30" s="8">
        <f>+Monthly_2020_thru_2025!R40</f>
        <v>0.23484820444406668</v>
      </c>
      <c r="E30" s="8">
        <f>+Monthly_2020_thru_2025!T40</f>
        <v>1.8116749999999999</v>
      </c>
      <c r="F30" s="8">
        <f>+Monthly_2020_thru_2025!U40</f>
        <v>2.744588948417733</v>
      </c>
      <c r="G30" s="8">
        <f>+Monthly_2020_thru_2025!V40</f>
        <v>0.91666409084626665</v>
      </c>
      <c r="H30" s="8">
        <f>+Monthly_2020_thru_2025!W40</f>
        <v>3.237263727176467</v>
      </c>
      <c r="I30" s="8">
        <f>+Monthly_2020_thru_2025!X40</f>
        <v>3.2337431817510671</v>
      </c>
      <c r="J30" s="8">
        <f>+Monthly_2020_thru_2025!Y40</f>
        <v>1.5000610292799999E-2</v>
      </c>
      <c r="K30" s="8">
        <f>+Monthly_2020_thru_2025!Z40</f>
        <v>1.7246950232028</v>
      </c>
      <c r="L30" s="28">
        <f>+Monthly_2020_thru_2025!AA40</f>
        <v>57105.315440190068</v>
      </c>
      <c r="M30" s="8">
        <f>+Monthly_2020_thru_2025!AB40</f>
        <v>1.5305167332612057</v>
      </c>
      <c r="N30" s="8">
        <f>+Monthly_2020_thru_2025!AC40</f>
        <v>0.108015489509384</v>
      </c>
      <c r="O30" s="8">
        <f>+Monthly_2020_thru_2025!AD40</f>
        <v>5.0246402700693339E-2</v>
      </c>
      <c r="P30" s="28">
        <f>+Monthly_2020_thru_2025!AE40</f>
        <v>57175.767799395391</v>
      </c>
      <c r="Q30" s="10">
        <f t="shared" si="0"/>
        <v>6.7130000000000001</v>
      </c>
      <c r="R30" s="10">
        <f t="shared" si="1"/>
        <v>2.7970000000000002</v>
      </c>
      <c r="S30" s="10">
        <f t="shared" si="2"/>
        <v>10.862</v>
      </c>
      <c r="T30" s="10">
        <f t="shared" si="3"/>
        <v>2.2970000000000002</v>
      </c>
      <c r="U30" s="10">
        <f t="shared" si="4"/>
        <v>7.0670000000000002</v>
      </c>
      <c r="V30" s="10">
        <f t="shared" si="5"/>
        <v>7.0430000000000001</v>
      </c>
      <c r="W30" s="10">
        <f t="shared" si="6"/>
        <v>0.45100000000000001</v>
      </c>
      <c r="X30" s="10">
        <f t="shared" si="7"/>
        <v>4.5789999999999997</v>
      </c>
      <c r="Y30" s="31">
        <f t="shared" si="8"/>
        <v>137520.568</v>
      </c>
      <c r="Z30" s="10">
        <f t="shared" si="9"/>
        <v>5.5289999999999999</v>
      </c>
      <c r="AA30" s="10">
        <f t="shared" si="10"/>
        <v>0.245</v>
      </c>
      <c r="AB30" s="10">
        <f t="shared" si="11"/>
        <v>0.13200000000000001</v>
      </c>
      <c r="AC30" s="31">
        <f t="shared" si="12"/>
        <v>137731.739</v>
      </c>
    </row>
    <row r="31" spans="2:29" x14ac:dyDescent="0.35">
      <c r="B31" s="3">
        <v>2022</v>
      </c>
      <c r="C31" s="3" t="s">
        <v>21</v>
      </c>
      <c r="D31" s="8">
        <f>+Monthly_2020_thru_2025!R49</f>
        <v>0.57996697144545339</v>
      </c>
      <c r="E31" s="8">
        <f>+Monthly_2020_thru_2025!T49</f>
        <v>1.5348443066087332</v>
      </c>
      <c r="F31" s="8">
        <f>+Monthly_2020_thru_2025!U49</f>
        <v>3.1490273973868268</v>
      </c>
      <c r="G31" s="8">
        <f>+Monthly_2020_thru_2025!V49</f>
        <v>0.32956383745712092</v>
      </c>
      <c r="H31" s="8">
        <f>+Monthly_2020_thru_2025!W49</f>
        <v>1.0050358389052569</v>
      </c>
      <c r="I31" s="8">
        <f>+Monthly_2020_thru_2025!X49</f>
        <v>0.97371387685078137</v>
      </c>
      <c r="J31" s="8">
        <f>+Monthly_2020_thru_2025!Y49</f>
        <v>1.4561995282628547E-2</v>
      </c>
      <c r="K31" s="8">
        <f>+Monthly_2020_thru_2025!Z49</f>
        <v>0.23467597094322049</v>
      </c>
      <c r="L31" s="28">
        <f>+Monthly_2020_thru_2025!AA49</f>
        <v>50849.248962383266</v>
      </c>
      <c r="M31" s="8">
        <f>+Monthly_2020_thru_2025!AB49</f>
        <v>1.014309056836926</v>
      </c>
      <c r="N31" s="8">
        <f>+Monthly_2020_thru_2025!AC49</f>
        <v>9.8029966550684688E-2</v>
      </c>
      <c r="O31" s="8">
        <f>+Monthly_2020_thru_2025!AD49</f>
        <v>0.22673440936244474</v>
      </c>
      <c r="P31" s="28">
        <f>+Monthly_2020_thru_2025!AE49</f>
        <v>50903.819618836271</v>
      </c>
      <c r="Q31" s="10">
        <f t="shared" si="0"/>
        <v>7.0270000000000001</v>
      </c>
      <c r="R31" s="10">
        <f t="shared" si="1"/>
        <v>4.3319999999999999</v>
      </c>
      <c r="S31" s="10">
        <f t="shared" si="2"/>
        <v>13.8</v>
      </c>
      <c r="T31" s="10">
        <f t="shared" si="3"/>
        <v>2.6160000000000001</v>
      </c>
      <c r="U31" s="10">
        <f t="shared" si="4"/>
        <v>8.0619999999999994</v>
      </c>
      <c r="V31" s="10">
        <f t="shared" si="5"/>
        <v>8.0069999999999997</v>
      </c>
      <c r="W31" s="10">
        <f t="shared" si="6"/>
        <v>0.46300000000000002</v>
      </c>
      <c r="X31" s="10">
        <f t="shared" si="7"/>
        <v>4.7069999999999999</v>
      </c>
      <c r="Y31" s="31">
        <f t="shared" si="8"/>
        <v>188176.035</v>
      </c>
      <c r="Z31" s="10">
        <f t="shared" si="9"/>
        <v>6.5339999999999998</v>
      </c>
      <c r="AA31" s="10">
        <f t="shared" si="10"/>
        <v>0.34100000000000003</v>
      </c>
      <c r="AB31" s="10">
        <f t="shared" si="11"/>
        <v>0.35699999999999998</v>
      </c>
      <c r="AC31" s="31">
        <f t="shared" si="12"/>
        <v>188441.08</v>
      </c>
    </row>
    <row r="32" spans="2:29" x14ac:dyDescent="0.35">
      <c r="B32" s="3">
        <v>2022</v>
      </c>
      <c r="C32" s="3" t="s">
        <v>22</v>
      </c>
      <c r="D32" s="8">
        <f>+Monthly_2020_thru_2025!R50</f>
        <v>0.48367174046608902</v>
      </c>
      <c r="E32" s="8">
        <f>+Monthly_2020_thru_2025!T50</f>
        <v>2.0809803841306715</v>
      </c>
      <c r="F32" s="8">
        <f>+Monthly_2020_thru_2025!U50</f>
        <v>3.6293715781412965</v>
      </c>
      <c r="G32" s="8">
        <f>+Monthly_2020_thru_2025!V50</f>
        <v>0.51376009442353421</v>
      </c>
      <c r="H32" s="8">
        <f>+Monthly_2020_thru_2025!W50</f>
        <v>1.4944963566402822</v>
      </c>
      <c r="I32" s="8">
        <f>+Monthly_2020_thru_2025!X50</f>
        <v>1.4391944409286064</v>
      </c>
      <c r="J32" s="8">
        <f>+Monthly_2020_thru_2025!Y50</f>
        <v>1.9210244752775059E-2</v>
      </c>
      <c r="K32" s="8">
        <f>+Monthly_2020_thru_2025!Z50</f>
        <v>0.29988730734908486</v>
      </c>
      <c r="L32" s="28">
        <f>+Monthly_2020_thru_2025!AA50</f>
        <v>68457.937678857896</v>
      </c>
      <c r="M32" s="8">
        <f>+Monthly_2020_thru_2025!AB50</f>
        <v>1.3529331996830436</v>
      </c>
      <c r="N32" s="8">
        <f>+Monthly_2020_thru_2025!AC50</f>
        <v>0.13226764890133053</v>
      </c>
      <c r="O32" s="8">
        <f>+Monthly_2020_thru_2025!AD50</f>
        <v>0.29893780009616627</v>
      </c>
      <c r="P32" s="28">
        <f>+Monthly_2020_thru_2025!AE50</f>
        <v>68531.176768222562</v>
      </c>
      <c r="Q32" s="10">
        <f t="shared" si="0"/>
        <v>7.2859999999999996</v>
      </c>
      <c r="R32" s="10">
        <f t="shared" si="1"/>
        <v>6.4130000000000003</v>
      </c>
      <c r="S32" s="10">
        <f t="shared" si="2"/>
        <v>17.251000000000001</v>
      </c>
      <c r="T32" s="10">
        <f t="shared" si="3"/>
        <v>3.121</v>
      </c>
      <c r="U32" s="10">
        <f t="shared" si="4"/>
        <v>9.548</v>
      </c>
      <c r="V32" s="10">
        <f t="shared" si="5"/>
        <v>9.4380000000000006</v>
      </c>
      <c r="W32" s="10">
        <f t="shared" si="6"/>
        <v>0.48099999999999998</v>
      </c>
      <c r="X32" s="10">
        <f t="shared" si="7"/>
        <v>4.9169999999999998</v>
      </c>
      <c r="Y32" s="31">
        <f t="shared" si="8"/>
        <v>256470.99</v>
      </c>
      <c r="Z32" s="10">
        <f t="shared" si="9"/>
        <v>7.88</v>
      </c>
      <c r="AA32" s="10">
        <f t="shared" si="10"/>
        <v>0.47199999999999998</v>
      </c>
      <c r="AB32" s="10">
        <f t="shared" si="11"/>
        <v>0.65500000000000003</v>
      </c>
      <c r="AC32" s="31">
        <f t="shared" si="12"/>
        <v>256808.70199999999</v>
      </c>
    </row>
    <row r="33" spans="2:29" x14ac:dyDescent="0.35">
      <c r="B33" s="3">
        <v>2022</v>
      </c>
      <c r="C33" s="3" t="s">
        <v>23</v>
      </c>
      <c r="D33" s="8">
        <f>+Monthly_2020_thru_2025!R51</f>
        <v>0.33875302783167816</v>
      </c>
      <c r="E33" s="8">
        <f>+Monthly_2020_thru_2025!T51</f>
        <v>2.6748895263609005</v>
      </c>
      <c r="F33" s="8">
        <f>+Monthly_2020_thru_2025!U51</f>
        <v>4.1458514698038789</v>
      </c>
      <c r="G33" s="8">
        <f>+Monthly_2020_thru_2025!V51</f>
        <v>0.58581710005660881</v>
      </c>
      <c r="H33" s="8">
        <f>+Monthly_2020_thru_2025!W51</f>
        <v>1.7258989060026166</v>
      </c>
      <c r="I33" s="8">
        <f>+Monthly_2020_thru_2025!X51</f>
        <v>1.6600408949068408</v>
      </c>
      <c r="J33" s="8">
        <f>+Monthly_2020_thru_2025!Y51</f>
        <v>2.3618886010677749E-2</v>
      </c>
      <c r="K33" s="8">
        <f>+Monthly_2020_thru_2025!Z51</f>
        <v>0.35661926748180006</v>
      </c>
      <c r="L33" s="28">
        <f>+Monthly_2020_thru_2025!AA51</f>
        <v>80088.521551418773</v>
      </c>
      <c r="M33" s="8">
        <f>+Monthly_2020_thru_2025!AB51</f>
        <v>1.5822976363305692</v>
      </c>
      <c r="N33" s="8">
        <f>+Monthly_2020_thru_2025!AC51</f>
        <v>0.15487070761498109</v>
      </c>
      <c r="O33" s="8">
        <f>+Monthly_2020_thru_2025!AD51</f>
        <v>0.35268338974567554</v>
      </c>
      <c r="P33" s="28">
        <f>+Monthly_2020_thru_2025!AE51</f>
        <v>80174.230463196276</v>
      </c>
      <c r="Q33" s="10">
        <f t="shared" si="0"/>
        <v>7.4</v>
      </c>
      <c r="R33" s="10">
        <f t="shared" si="1"/>
        <v>9.0879999999999992</v>
      </c>
      <c r="S33" s="10">
        <f t="shared" si="2"/>
        <v>21.218</v>
      </c>
      <c r="T33" s="10">
        <f t="shared" si="3"/>
        <v>3.698</v>
      </c>
      <c r="U33" s="10">
        <f t="shared" si="4"/>
        <v>11.265000000000001</v>
      </c>
      <c r="V33" s="10">
        <f t="shared" si="5"/>
        <v>11.09</v>
      </c>
      <c r="W33" s="10">
        <f t="shared" si="6"/>
        <v>0.503</v>
      </c>
      <c r="X33" s="10">
        <f t="shared" si="7"/>
        <v>5.1829999999999998</v>
      </c>
      <c r="Y33" s="31">
        <f t="shared" si="8"/>
        <v>336395.93900000001</v>
      </c>
      <c r="Z33" s="10">
        <f t="shared" si="9"/>
        <v>9.4550000000000001</v>
      </c>
      <c r="AA33" s="10">
        <f t="shared" si="10"/>
        <v>0.626</v>
      </c>
      <c r="AB33" s="10">
        <f t="shared" si="11"/>
        <v>1.006</v>
      </c>
      <c r="AC33" s="31">
        <f t="shared" si="12"/>
        <v>336818.78499999997</v>
      </c>
    </row>
    <row r="34" spans="2:29" x14ac:dyDescent="0.35">
      <c r="B34" s="3">
        <v>2022</v>
      </c>
      <c r="C34" s="3" t="s">
        <v>24</v>
      </c>
      <c r="D34" s="8">
        <f>+Monthly_2020_thru_2025!R52</f>
        <v>0.79503506474591445</v>
      </c>
      <c r="E34" s="8">
        <f>+Monthly_2020_thru_2025!T52</f>
        <v>0.91365900375689013</v>
      </c>
      <c r="F34" s="8">
        <f>+Monthly_2020_thru_2025!U52</f>
        <v>2.4245062890375735</v>
      </c>
      <c r="G34" s="8">
        <f>+Monthly_2020_thru_2025!V52</f>
        <v>0.30495339518357401</v>
      </c>
      <c r="H34" s="8">
        <f>+Monthly_2020_thru_2025!W52</f>
        <v>0.87126274825121386</v>
      </c>
      <c r="I34" s="8">
        <f>+Monthly_2020_thru_2025!X52</f>
        <v>0.82683610751295855</v>
      </c>
      <c r="J34" s="8">
        <f>+Monthly_2020_thru_2025!Y52</f>
        <v>1.1795422262783893E-2</v>
      </c>
      <c r="K34" s="8">
        <f>+Monthly_2020_thru_2025!Z52</f>
        <v>0.20105083217742861</v>
      </c>
      <c r="L34" s="28">
        <f>+Monthly_2020_thru_2025!AA52</f>
        <v>39661.427386785523</v>
      </c>
      <c r="M34" s="8">
        <f>+Monthly_2020_thru_2025!AB52</f>
        <v>0.79923360934417398</v>
      </c>
      <c r="N34" s="8">
        <f>+Monthly_2020_thru_2025!AC52</f>
        <v>7.6678582552714966E-2</v>
      </c>
      <c r="O34" s="8">
        <f>+Monthly_2020_thru_2025!AD52</f>
        <v>0.17374578559006662</v>
      </c>
      <c r="P34" s="28">
        <f>+Monthly_2020_thru_2025!AE52</f>
        <v>39704.258444619845</v>
      </c>
      <c r="Q34" s="10">
        <f t="shared" si="0"/>
        <v>7.907</v>
      </c>
      <c r="R34" s="10">
        <f t="shared" si="1"/>
        <v>10.002000000000001</v>
      </c>
      <c r="S34" s="10">
        <f t="shared" si="2"/>
        <v>23.416</v>
      </c>
      <c r="T34" s="10">
        <f t="shared" si="3"/>
        <v>3.9910000000000001</v>
      </c>
      <c r="U34" s="10">
        <f t="shared" si="4"/>
        <v>12.125</v>
      </c>
      <c r="V34" s="10">
        <f t="shared" si="5"/>
        <v>11.907</v>
      </c>
      <c r="W34" s="10">
        <f t="shared" si="6"/>
        <v>0.51200000000000001</v>
      </c>
      <c r="X34" s="10">
        <f t="shared" si="7"/>
        <v>5.2709999999999999</v>
      </c>
      <c r="Y34" s="31">
        <f t="shared" si="8"/>
        <v>375851.39799999999</v>
      </c>
      <c r="Z34" s="10">
        <f t="shared" si="9"/>
        <v>10.244</v>
      </c>
      <c r="AA34" s="10">
        <f t="shared" si="10"/>
        <v>0.70099999999999996</v>
      </c>
      <c r="AB34" s="10">
        <f t="shared" si="11"/>
        <v>1.1779999999999999</v>
      </c>
      <c r="AC34" s="31">
        <f t="shared" si="12"/>
        <v>376316.33399999997</v>
      </c>
    </row>
    <row r="35" spans="2:29" x14ac:dyDescent="0.35">
      <c r="B35" s="3">
        <v>2022</v>
      </c>
      <c r="C35" s="3" t="s">
        <v>25</v>
      </c>
      <c r="D35" s="8">
        <f>+Monthly_2020_thru_2025!R53</f>
        <v>4.3104979875681497</v>
      </c>
      <c r="E35" s="8">
        <f>+Monthly_2020_thru_2025!T53</f>
        <v>1.169836338605019</v>
      </c>
      <c r="F35" s="8">
        <f>+Monthly_2020_thru_2025!U53</f>
        <v>5.4030119768360221</v>
      </c>
      <c r="G35" s="8">
        <f>+Monthly_2020_thru_2025!V53</f>
        <v>0.49806684276560925</v>
      </c>
      <c r="H35" s="8">
        <f>+Monthly_2020_thru_2025!W53</f>
        <v>1.5470734031981037</v>
      </c>
      <c r="I35" s="8">
        <f>+Monthly_2020_thru_2025!X53</f>
        <v>1.5017144809151377</v>
      </c>
      <c r="J35" s="8">
        <f>+Monthly_2020_thru_2025!Y53</f>
        <v>1.7550823560734199E-2</v>
      </c>
      <c r="K35" s="8">
        <f>+Monthly_2020_thru_2025!Z53</f>
        <v>1.458029326389815</v>
      </c>
      <c r="L35" s="28">
        <f>+Monthly_2020_thru_2025!AA53</f>
        <v>67120.394000737768</v>
      </c>
      <c r="M35" s="8">
        <f>+Monthly_2020_thru_2025!AB53</f>
        <v>4.179070747660683</v>
      </c>
      <c r="N35" s="8">
        <f>+Monthly_2020_thru_2025!AC53</f>
        <v>0.14593305002112669</v>
      </c>
      <c r="O35" s="8">
        <f>+Monthly_2020_thru_2025!AD53</f>
        <v>0.28565407425367817</v>
      </c>
      <c r="P35" s="28">
        <f>+Monthly_2020_thru_2025!AE53</f>
        <v>67268.356218335597</v>
      </c>
      <c r="Q35" s="10">
        <f t="shared" si="0"/>
        <v>11.977</v>
      </c>
      <c r="R35" s="10">
        <f t="shared" si="1"/>
        <v>11.170999999999999</v>
      </c>
      <c r="S35" s="10">
        <f t="shared" si="2"/>
        <v>28.628</v>
      </c>
      <c r="T35" s="10">
        <f t="shared" si="3"/>
        <v>4.476</v>
      </c>
      <c r="U35" s="10">
        <f t="shared" si="4"/>
        <v>13.66</v>
      </c>
      <c r="V35" s="10">
        <f t="shared" si="5"/>
        <v>13.4</v>
      </c>
      <c r="W35" s="10">
        <f t="shared" si="6"/>
        <v>0.52800000000000002</v>
      </c>
      <c r="X35" s="10">
        <f t="shared" si="7"/>
        <v>6.633</v>
      </c>
      <c r="Y35" s="31">
        <f t="shared" si="8"/>
        <v>442797.74</v>
      </c>
      <c r="Z35" s="10">
        <f t="shared" si="9"/>
        <v>14.414999999999999</v>
      </c>
      <c r="AA35" s="10">
        <f t="shared" si="10"/>
        <v>0.84499999999999997</v>
      </c>
      <c r="AB35" s="10">
        <f t="shared" si="11"/>
        <v>1.462</v>
      </c>
      <c r="AC35" s="31">
        <f t="shared" si="12"/>
        <v>443410.02299999999</v>
      </c>
    </row>
    <row r="36" spans="2:29" x14ac:dyDescent="0.35">
      <c r="B36" s="3">
        <v>2022</v>
      </c>
      <c r="C36" s="3" t="s">
        <v>26</v>
      </c>
      <c r="D36" s="8">
        <f>+Monthly_2020_thru_2025!R54</f>
        <v>8.1514291655157276</v>
      </c>
      <c r="E36" s="8">
        <f>+Monthly_2020_thru_2025!T54</f>
        <v>1.3771272982814031</v>
      </c>
      <c r="F36" s="8">
        <f>+Monthly_2020_thru_2025!U54</f>
        <v>7.7829385104543451</v>
      </c>
      <c r="G36" s="8">
        <f>+Monthly_2020_thru_2025!V54</f>
        <v>0.63015256607181636</v>
      </c>
      <c r="H36" s="8">
        <f>+Monthly_2020_thru_2025!W54</f>
        <v>1.9200920290537404</v>
      </c>
      <c r="I36" s="8">
        <f>+Monthly_2020_thru_2025!X54</f>
        <v>1.851555599041903</v>
      </c>
      <c r="J36" s="8">
        <f>+Monthly_2020_thru_2025!Y54</f>
        <v>2.0504404870823202E-2</v>
      </c>
      <c r="K36" s="8">
        <f>+Monthly_2020_thru_2025!Z54</f>
        <v>2.3950195498592004</v>
      </c>
      <c r="L36" s="28">
        <f>+Monthly_2020_thru_2025!AA54</f>
        <v>77122.196720548396</v>
      </c>
      <c r="M36" s="8">
        <f>+Monthly_2020_thru_2025!AB54</f>
        <v>7.8577282440506169</v>
      </c>
      <c r="N36" s="8">
        <f>+Monthly_2020_thru_2025!AC54</f>
        <v>0.19397349419493926</v>
      </c>
      <c r="O36" s="8">
        <f>+Monthly_2020_thru_2025!AD54</f>
        <v>0.31707409332085368</v>
      </c>
      <c r="P36" s="28">
        <f>+Monthly_2020_thru_2025!AE54</f>
        <v>77376.436903919704</v>
      </c>
      <c r="Q36" s="10">
        <f t="shared" si="0"/>
        <v>18.196000000000002</v>
      </c>
      <c r="R36" s="10">
        <f t="shared" si="1"/>
        <v>12.548</v>
      </c>
      <c r="S36" s="10">
        <f t="shared" si="2"/>
        <v>35.06</v>
      </c>
      <c r="T36" s="10">
        <f t="shared" si="3"/>
        <v>4.9969999999999999</v>
      </c>
      <c r="U36" s="10">
        <f t="shared" si="4"/>
        <v>15.417</v>
      </c>
      <c r="V36" s="10">
        <f t="shared" si="5"/>
        <v>15.090999999999999</v>
      </c>
      <c r="W36" s="10">
        <f t="shared" si="6"/>
        <v>0.14899999999999999</v>
      </c>
      <c r="X36" s="10">
        <f t="shared" si="7"/>
        <v>8.859</v>
      </c>
      <c r="Y36" s="31">
        <f t="shared" si="8"/>
        <v>517698.27100000001</v>
      </c>
      <c r="Z36" s="10">
        <f t="shared" si="9"/>
        <v>21.77</v>
      </c>
      <c r="AA36" s="10">
        <f t="shared" si="10"/>
        <v>1.0329999999999999</v>
      </c>
      <c r="AB36" s="10">
        <f t="shared" si="11"/>
        <v>1.7769999999999999</v>
      </c>
      <c r="AC36" s="31">
        <f t="shared" si="12"/>
        <v>518550.31699999998</v>
      </c>
    </row>
    <row r="37" spans="2:29" x14ac:dyDescent="0.35">
      <c r="B37" s="3">
        <v>2022</v>
      </c>
      <c r="C37" s="3" t="s">
        <v>27</v>
      </c>
      <c r="D37" s="8">
        <f>+Monthly_2020_thru_2025!R55</f>
        <v>16.299353528980646</v>
      </c>
      <c r="E37" s="8">
        <f>+Monthly_2020_thru_2025!T55</f>
        <v>1.6226174393236044</v>
      </c>
      <c r="F37" s="8">
        <f>+Monthly_2020_thru_2025!U55</f>
        <v>9.6171451020091308</v>
      </c>
      <c r="G37" s="8">
        <f>+Monthly_2020_thru_2025!V55</f>
        <v>0.70958189777934344</v>
      </c>
      <c r="H37" s="8">
        <f>+Monthly_2020_thru_2025!W55</f>
        <v>2.1887975906086838</v>
      </c>
      <c r="I37" s="8">
        <f>+Monthly_2020_thru_2025!X55</f>
        <v>2.1119623530511205</v>
      </c>
      <c r="J37" s="8">
        <f>+Monthly_2020_thru_2025!Y55</f>
        <v>1.7564375539241041E-2</v>
      </c>
      <c r="K37" s="8">
        <f>+Monthly_2020_thru_2025!Z55</f>
        <v>4.79849478140898</v>
      </c>
      <c r="L37" s="28">
        <f>+Monthly_2020_thru_2025!AA55</f>
        <v>83531.267314678786</v>
      </c>
      <c r="M37" s="8">
        <f>+Monthly_2020_thru_2025!AB55</f>
        <v>18.708523624558648</v>
      </c>
      <c r="N37" s="8">
        <f>+Monthly_2020_thru_2025!AC55</f>
        <v>0.23399900977960911</v>
      </c>
      <c r="O37" s="8">
        <f>+Monthly_2020_thru_2025!AD55</f>
        <v>0.33607681744590556</v>
      </c>
      <c r="P37" s="28">
        <f>+Monthly_2020_thru_2025!AE55</f>
        <v>84314.912110207108</v>
      </c>
      <c r="Q37" s="10">
        <f t="shared" si="0"/>
        <v>32.863999999999997</v>
      </c>
      <c r="R37" s="10">
        <f t="shared" si="1"/>
        <v>14.170999999999999</v>
      </c>
      <c r="S37" s="10">
        <f t="shared" si="2"/>
        <v>43.201000000000001</v>
      </c>
      <c r="T37" s="10">
        <f t="shared" si="3"/>
        <v>5.585</v>
      </c>
      <c r="U37" s="10">
        <f t="shared" si="4"/>
        <v>17.387</v>
      </c>
      <c r="V37" s="10">
        <f t="shared" si="5"/>
        <v>16.986999999999998</v>
      </c>
      <c r="W37" s="10">
        <f t="shared" si="6"/>
        <v>0.16400000000000001</v>
      </c>
      <c r="X37" s="10">
        <f t="shared" si="7"/>
        <v>13.448</v>
      </c>
      <c r="Y37" s="31">
        <f t="shared" si="8"/>
        <v>597533.16599999997</v>
      </c>
      <c r="Z37" s="10">
        <f t="shared" si="9"/>
        <v>39.954999999999998</v>
      </c>
      <c r="AA37" s="10">
        <f t="shared" si="10"/>
        <v>1.2589999999999999</v>
      </c>
      <c r="AB37" s="10">
        <f t="shared" si="11"/>
        <v>2.109</v>
      </c>
      <c r="AC37" s="31">
        <f t="shared" si="12"/>
        <v>599153.32900000003</v>
      </c>
    </row>
    <row r="38" spans="2:29" x14ac:dyDescent="0.35">
      <c r="B38" s="3">
        <v>2022</v>
      </c>
      <c r="C38" s="3" t="s">
        <v>28</v>
      </c>
      <c r="D38" s="8">
        <f>+Monthly_2020_thru_2025!R56</f>
        <v>85.076457548110255</v>
      </c>
      <c r="E38" s="8">
        <f>+Monthly_2020_thru_2025!T56</f>
        <v>2.4887270235488268</v>
      </c>
      <c r="F38" s="8">
        <f>+Monthly_2020_thru_2025!U56</f>
        <v>27.50744228424632</v>
      </c>
      <c r="G38" s="8">
        <f>+Monthly_2020_thru_2025!V56</f>
        <v>1.3310395423883064</v>
      </c>
      <c r="H38" s="8">
        <f>+Monthly_2020_thru_2025!W56</f>
        <v>4.4291199666187548</v>
      </c>
      <c r="I38" s="8">
        <f>+Monthly_2020_thru_2025!X56</f>
        <v>4.3437057024585357</v>
      </c>
      <c r="J38" s="8">
        <f>+Monthly_2020_thru_2025!Y56</f>
        <v>1.6620276894533988E-2</v>
      </c>
      <c r="K38" s="8">
        <f>+Monthly_2020_thru_2025!Z56</f>
        <v>2.2110889793204329</v>
      </c>
      <c r="L38" s="28">
        <f>+Monthly_2020_thru_2025!AA56</f>
        <v>126687.4296755353</v>
      </c>
      <c r="M38" s="8">
        <f>+Monthly_2020_thru_2025!AB56</f>
        <v>85.932176671507307</v>
      </c>
      <c r="N38" s="8">
        <f>+Monthly_2020_thru_2025!AC56</f>
        <v>0.57408238844878068</v>
      </c>
      <c r="O38" s="8">
        <f>+Monthly_2020_thru_2025!AD56</f>
        <v>0.4049768412739258</v>
      </c>
      <c r="P38" s="28">
        <f>+Monthly_2020_thru_2025!AE56</f>
        <v>129006.81064408073</v>
      </c>
      <c r="Q38" s="10">
        <f t="shared" si="0"/>
        <v>117.35</v>
      </c>
      <c r="R38" s="10">
        <f t="shared" si="1"/>
        <v>16.658999999999999</v>
      </c>
      <c r="S38" s="10">
        <f t="shared" si="2"/>
        <v>70.054000000000002</v>
      </c>
      <c r="T38" s="10">
        <f t="shared" si="3"/>
        <v>6.8239999999999998</v>
      </c>
      <c r="U38" s="10">
        <f t="shared" si="4"/>
        <v>21.725000000000001</v>
      </c>
      <c r="V38" s="10">
        <f t="shared" si="5"/>
        <v>21.241</v>
      </c>
      <c r="W38" s="10">
        <f t="shared" si="6"/>
        <v>0.17799999999999999</v>
      </c>
      <c r="X38" s="10">
        <f t="shared" si="7"/>
        <v>15.518000000000001</v>
      </c>
      <c r="Y38" s="31">
        <f t="shared" si="8"/>
        <v>722181.951</v>
      </c>
      <c r="Z38" s="10">
        <f t="shared" si="9"/>
        <v>125.408</v>
      </c>
      <c r="AA38" s="10">
        <f t="shared" si="10"/>
        <v>1.829</v>
      </c>
      <c r="AB38" s="10">
        <f t="shared" si="11"/>
        <v>2.512</v>
      </c>
      <c r="AC38" s="31">
        <f t="shared" si="12"/>
        <v>726108.33</v>
      </c>
    </row>
    <row r="39" spans="2:29" x14ac:dyDescent="0.35">
      <c r="B39" s="3">
        <v>2022</v>
      </c>
      <c r="C39" s="3" t="s">
        <v>29</v>
      </c>
      <c r="D39" s="8">
        <f>+Monthly_2020_thru_2025!R57</f>
        <v>417.09246368433332</v>
      </c>
      <c r="E39" s="8">
        <f>+Monthly_2020_thru_2025!T57</f>
        <v>2.6269707389003938</v>
      </c>
      <c r="F39" s="8">
        <f>+Monthly_2020_thru_2025!U57</f>
        <v>156.91059191555945</v>
      </c>
      <c r="G39" s="8">
        <f>+Monthly_2020_thru_2025!V57</f>
        <v>6.1167508918364941</v>
      </c>
      <c r="H39" s="8">
        <f>+Monthly_2020_thru_2025!W57</f>
        <v>20.995617399726445</v>
      </c>
      <c r="I39" s="8">
        <f>+Monthly_2020_thru_2025!X57</f>
        <v>20.698381648479131</v>
      </c>
      <c r="J39" s="8">
        <f>+Monthly_2020_thru_2025!Y57</f>
        <v>5.0445852554074917E-2</v>
      </c>
      <c r="K39" s="8">
        <f>+Monthly_2020_thru_2025!Z57</f>
        <v>499.53299299579919</v>
      </c>
      <c r="L39" s="28">
        <f>+Monthly_2020_thru_2025!AA57</f>
        <v>404663.54279283504</v>
      </c>
      <c r="M39" s="8">
        <f>+Monthly_2020_thru_2025!AB57</f>
        <v>93.612398078689822</v>
      </c>
      <c r="N39" s="8">
        <f>+Monthly_2020_thru_2025!AC57</f>
        <v>3.1316764912376835</v>
      </c>
      <c r="O39" s="8">
        <f>+Monthly_2020_thru_2025!AD57</f>
        <v>14.951318276074545</v>
      </c>
      <c r="P39" s="28">
        <f>+Monthly_2020_thru_2025!AE57</f>
        <v>407933.63233919098</v>
      </c>
      <c r="Q39" s="10">
        <f t="shared" si="0"/>
        <v>533.90099999999995</v>
      </c>
      <c r="R39" s="10">
        <f t="shared" si="1"/>
        <v>19.228000000000002</v>
      </c>
      <c r="S39" s="10">
        <f t="shared" si="2"/>
        <v>225.922</v>
      </c>
      <c r="T39" s="10">
        <f t="shared" si="3"/>
        <v>12.816000000000001</v>
      </c>
      <c r="U39" s="10">
        <f t="shared" si="4"/>
        <v>42.466999999999999</v>
      </c>
      <c r="V39" s="10">
        <f t="shared" si="5"/>
        <v>41.689</v>
      </c>
      <c r="W39" s="10">
        <f t="shared" si="6"/>
        <v>0.22500000000000001</v>
      </c>
      <c r="X39" s="10">
        <f t="shared" si="7"/>
        <v>514.83699999999999</v>
      </c>
      <c r="Y39" s="31">
        <f t="shared" si="8"/>
        <v>1118745.523</v>
      </c>
      <c r="Z39" s="10">
        <f t="shared" si="9"/>
        <v>218.48599999999999</v>
      </c>
      <c r="AA39" s="10">
        <f t="shared" si="10"/>
        <v>4.9509999999999996</v>
      </c>
      <c r="AB39" s="10">
        <f t="shared" si="11"/>
        <v>17.443999999999999</v>
      </c>
      <c r="AC39" s="31">
        <f t="shared" si="12"/>
        <v>1125925.8970000001</v>
      </c>
    </row>
    <row r="40" spans="2:29" s="27" customFormat="1" x14ac:dyDescent="0.35">
      <c r="B40" s="25">
        <v>2022</v>
      </c>
      <c r="C40" s="25" t="s">
        <v>30</v>
      </c>
      <c r="D40" s="26">
        <f>+Monthly_2020_thru_2025!R58</f>
        <v>174.73976655798566</v>
      </c>
      <c r="E40" s="26">
        <f>+Monthly_2020_thru_2025!T58</f>
        <v>4.3088016152778525</v>
      </c>
      <c r="F40" s="26">
        <f>+Monthly_2020_thru_2025!U58</f>
        <v>55.495244848197252</v>
      </c>
      <c r="G40" s="26">
        <f>+Monthly_2020_thru_2025!V58</f>
        <v>3.3816912508072883</v>
      </c>
      <c r="H40" s="26">
        <f>+Monthly_2020_thru_2025!W58</f>
        <v>9.7987873251067867</v>
      </c>
      <c r="I40" s="26">
        <f>+Monthly_2020_thru_2025!X58</f>
        <v>9.4758954338653734</v>
      </c>
      <c r="J40" s="26">
        <f>+Monthly_2020_thru_2025!Y58</f>
        <v>5.9532124197746221E-2</v>
      </c>
      <c r="K40" s="26">
        <f>+Monthly_2020_thru_2025!Z58</f>
        <v>131.84716948152203</v>
      </c>
      <c r="L40" s="29">
        <f>+Monthly_2020_thru_2025!AA58</f>
        <v>211175.50554507549</v>
      </c>
      <c r="M40" s="26">
        <f>+Monthly_2020_thru_2025!AB58</f>
        <v>86.700174733758899</v>
      </c>
      <c r="N40" s="26">
        <f>+Monthly_2020_thru_2025!AC58</f>
        <v>1.15643577905805</v>
      </c>
      <c r="O40" s="26">
        <f>+Monthly_2020_thru_2025!AD58</f>
        <v>10.771168882014781</v>
      </c>
      <c r="P40" s="29">
        <f>+Monthly_2020_thru_2025!AE58</f>
        <v>213687.62777557867</v>
      </c>
      <c r="Q40" s="10">
        <f t="shared" si="0"/>
        <v>708.221</v>
      </c>
      <c r="R40" s="10">
        <f t="shared" si="1"/>
        <v>23.26</v>
      </c>
      <c r="S40" s="10">
        <f t="shared" si="2"/>
        <v>280.38900000000001</v>
      </c>
      <c r="T40" s="10">
        <f t="shared" si="3"/>
        <v>15.894</v>
      </c>
      <c r="U40" s="10">
        <f t="shared" si="4"/>
        <v>51.250999999999998</v>
      </c>
      <c r="V40" s="10">
        <f t="shared" si="5"/>
        <v>50.152999999999999</v>
      </c>
      <c r="W40" s="10">
        <f t="shared" si="6"/>
        <v>0.28000000000000003</v>
      </c>
      <c r="X40" s="10">
        <f t="shared" si="7"/>
        <v>646.14499999999998</v>
      </c>
      <c r="Y40" s="31">
        <f t="shared" si="8"/>
        <v>1307378.7080000001</v>
      </c>
      <c r="Z40" s="10">
        <f t="shared" si="9"/>
        <v>304.399</v>
      </c>
      <c r="AA40" s="10">
        <f t="shared" si="10"/>
        <v>6.0739999999999998</v>
      </c>
      <c r="AB40" s="10">
        <f t="shared" si="11"/>
        <v>28.2</v>
      </c>
      <c r="AC40" s="31">
        <f t="shared" si="12"/>
        <v>1317041.4680000001</v>
      </c>
    </row>
    <row r="41" spans="2:29" x14ac:dyDescent="0.35">
      <c r="B41" s="3">
        <v>2022</v>
      </c>
      <c r="C41" s="3" t="s">
        <v>31</v>
      </c>
      <c r="D41" s="8">
        <f>+Monthly_2020_thru_2025!R59</f>
        <v>120.54243778675252</v>
      </c>
      <c r="E41" s="8">
        <f>+Monthly_2020_thru_2025!T59</f>
        <v>4.110840352192846</v>
      </c>
      <c r="F41" s="8">
        <f>+Monthly_2020_thru_2025!U59</f>
        <v>39.500847041000881</v>
      </c>
      <c r="G41" s="8">
        <f>+Monthly_2020_thru_2025!V59</f>
        <v>3.6432901591905025</v>
      </c>
      <c r="H41" s="8">
        <f>+Monthly_2020_thru_2025!W59</f>
        <v>9.0136641281055478</v>
      </c>
      <c r="I41" s="8">
        <f>+Monthly_2020_thru_2025!X59</f>
        <v>8.7202520112404649</v>
      </c>
      <c r="J41" s="8">
        <f>+Monthly_2020_thru_2025!Y59</f>
        <v>5.0193971188713472E-2</v>
      </c>
      <c r="K41" s="8">
        <f>+Monthly_2020_thru_2025!Z59</f>
        <v>50.457023425129002</v>
      </c>
      <c r="L41" s="28">
        <f>+Monthly_2020_thru_2025!AA59</f>
        <v>174471.99125316847</v>
      </c>
      <c r="M41" s="8">
        <f>+Monthly_2020_thru_2025!AB59</f>
        <v>101.64774510048838</v>
      </c>
      <c r="N41" s="8">
        <f>+Monthly_2020_thru_2025!AC59</f>
        <v>0.81430753369315079</v>
      </c>
      <c r="O41" s="8">
        <f>+Monthly_2020_thru_2025!AD59</f>
        <v>2.9165754353970175</v>
      </c>
      <c r="P41" s="28">
        <f>+Monthly_2020_thru_2025!AE59</f>
        <v>177255.84852572126</v>
      </c>
      <c r="Q41" s="10">
        <f t="shared" si="0"/>
        <v>828.64499999999998</v>
      </c>
      <c r="R41" s="10">
        <f t="shared" si="1"/>
        <v>26.721</v>
      </c>
      <c r="S41" s="10">
        <f t="shared" si="2"/>
        <v>318.31099999999998</v>
      </c>
      <c r="T41" s="10">
        <f t="shared" si="3"/>
        <v>18.960999999999999</v>
      </c>
      <c r="U41" s="10">
        <f t="shared" si="4"/>
        <v>58.226999999999997</v>
      </c>
      <c r="V41" s="10">
        <f t="shared" si="5"/>
        <v>56.837000000000003</v>
      </c>
      <c r="W41" s="10">
        <f t="shared" si="6"/>
        <v>0.317</v>
      </c>
      <c r="X41" s="10">
        <f t="shared" si="7"/>
        <v>695.51700000000005</v>
      </c>
      <c r="Y41" s="31">
        <f t="shared" si="8"/>
        <v>1440934.7779999999</v>
      </c>
      <c r="Z41" s="10">
        <f t="shared" si="9"/>
        <v>404.91699999999997</v>
      </c>
      <c r="AA41" s="10">
        <f t="shared" si="10"/>
        <v>6.82</v>
      </c>
      <c r="AB41" s="10">
        <f t="shared" si="11"/>
        <v>31.085000000000001</v>
      </c>
      <c r="AC41" s="31">
        <f t="shared" si="12"/>
        <v>1453332.878</v>
      </c>
    </row>
    <row r="42" spans="2:29" x14ac:dyDescent="0.35">
      <c r="B42" s="3">
        <v>2022</v>
      </c>
      <c r="C42" s="3" t="s">
        <v>32</v>
      </c>
      <c r="D42" s="8">
        <f>+Monthly_2020_thru_2025!R60</f>
        <v>71.065448867283706</v>
      </c>
      <c r="E42" s="8">
        <f>+Monthly_2020_thru_2025!T60</f>
        <v>3.9917842425976637</v>
      </c>
      <c r="F42" s="8">
        <f>+Monthly_2020_thru_2025!U60</f>
        <v>28.119180540201665</v>
      </c>
      <c r="G42" s="8">
        <f>+Monthly_2020_thru_2025!V60</f>
        <v>2.6681354393139158</v>
      </c>
      <c r="H42" s="8">
        <f>+Monthly_2020_thru_2025!W60</f>
        <v>6.6690628652325472</v>
      </c>
      <c r="I42" s="8">
        <f>+Monthly_2020_thru_2025!X60</f>
        <v>6.407381155539527</v>
      </c>
      <c r="J42" s="8">
        <f>+Monthly_2020_thru_2025!Y60</f>
        <v>5.3770517458489438E-2</v>
      </c>
      <c r="K42" s="8">
        <f>+Monthly_2020_thru_2025!Z60</f>
        <v>22.551459002117927</v>
      </c>
      <c r="L42" s="28">
        <f>+Monthly_2020_thru_2025!AA60</f>
        <v>143471.52967173254</v>
      </c>
      <c r="M42" s="8">
        <f>+Monthly_2020_thru_2025!AB60</f>
        <v>68.490238065480412</v>
      </c>
      <c r="N42" s="8">
        <f>+Monthly_2020_thru_2025!AC60</f>
        <v>0.58414404106441398</v>
      </c>
      <c r="O42" s="8">
        <f>+Monthly_2020_thru_2025!AD60</f>
        <v>1.9009621554470331</v>
      </c>
      <c r="P42" s="28">
        <f>+Monthly_2020_thru_2025!AE60</f>
        <v>145357.86054760675</v>
      </c>
      <c r="Q42" s="10">
        <f t="shared" si="0"/>
        <v>899.47500000000002</v>
      </c>
      <c r="R42" s="10">
        <f t="shared" si="1"/>
        <v>28.901</v>
      </c>
      <c r="S42" s="10">
        <f t="shared" si="2"/>
        <v>343.685</v>
      </c>
      <c r="T42" s="10">
        <f t="shared" si="3"/>
        <v>20.713000000000001</v>
      </c>
      <c r="U42" s="10">
        <f t="shared" si="4"/>
        <v>61.658999999999999</v>
      </c>
      <c r="V42" s="10">
        <f t="shared" si="5"/>
        <v>60.011000000000003</v>
      </c>
      <c r="W42" s="10">
        <f t="shared" si="6"/>
        <v>0.35499999999999998</v>
      </c>
      <c r="X42" s="10">
        <f t="shared" si="7"/>
        <v>716.34400000000005</v>
      </c>
      <c r="Y42" s="31">
        <f t="shared" si="8"/>
        <v>1527300.993</v>
      </c>
      <c r="Z42" s="10">
        <f t="shared" si="9"/>
        <v>471.87700000000001</v>
      </c>
      <c r="AA42" s="10">
        <f t="shared" si="10"/>
        <v>7.2960000000000003</v>
      </c>
      <c r="AB42" s="10">
        <f t="shared" si="11"/>
        <v>32.936</v>
      </c>
      <c r="AC42" s="31">
        <f t="shared" si="12"/>
        <v>1541514.97</v>
      </c>
    </row>
    <row r="43" spans="2:29" x14ac:dyDescent="0.35">
      <c r="B43" s="3">
        <v>2023</v>
      </c>
      <c r="C43" s="3" t="s">
        <v>21</v>
      </c>
      <c r="D43" s="8">
        <f>+Monthly_2020_thru_2025!R69</f>
        <v>83.265054270203223</v>
      </c>
      <c r="E43" s="8">
        <f>+Monthly_2020_thru_2025!T69</f>
        <v>3.9060451139437911</v>
      </c>
      <c r="F43" s="8">
        <f>+Monthly_2020_thru_2025!U69</f>
        <v>31.328012216458159</v>
      </c>
      <c r="G43" s="8">
        <f>+Monthly_2020_thru_2025!V69</f>
        <v>3.1536648978256325</v>
      </c>
      <c r="H43" s="8">
        <f>+Monthly_2020_thru_2025!W69</f>
        <v>7.7380606022539817</v>
      </c>
      <c r="I43" s="8">
        <f>+Monthly_2020_thru_2025!X69</f>
        <v>7.5170068582562566</v>
      </c>
      <c r="J43" s="8">
        <f>+Monthly_2020_thru_2025!Y69</f>
        <v>6.1872793317685089E-2</v>
      </c>
      <c r="K43" s="8">
        <f>+Monthly_2020_thru_2025!Z69</f>
        <v>44.137130575222919</v>
      </c>
      <c r="L43" s="28">
        <f>+Monthly_2020_thru_2025!AA69</f>
        <v>157460.02787152008</v>
      </c>
      <c r="M43" s="8">
        <f>+Monthly_2020_thru_2025!AB69</f>
        <v>50.258739170872374</v>
      </c>
      <c r="N43" s="8">
        <f>+Monthly_2020_thru_2025!AC69</f>
        <v>0.69515413106201018</v>
      </c>
      <c r="O43" s="8">
        <f>+Monthly_2020_thru_2025!AD69</f>
        <v>2.5974876550342452</v>
      </c>
      <c r="P43" s="28">
        <f>+Monthly_2020_thru_2025!AE69</f>
        <v>158923.65228184839</v>
      </c>
      <c r="Q43" s="10">
        <f t="shared" si="0"/>
        <v>982.16</v>
      </c>
      <c r="R43" s="10">
        <f t="shared" si="1"/>
        <v>31.271999999999998</v>
      </c>
      <c r="S43" s="10">
        <f t="shared" si="2"/>
        <v>371.86399999999998</v>
      </c>
      <c r="T43" s="10">
        <f t="shared" si="3"/>
        <v>23.536999999999999</v>
      </c>
      <c r="U43" s="10">
        <f t="shared" si="4"/>
        <v>68.391999999999996</v>
      </c>
      <c r="V43" s="10">
        <f t="shared" si="5"/>
        <v>66.554000000000002</v>
      </c>
      <c r="W43" s="10">
        <f t="shared" si="6"/>
        <v>0.40300000000000002</v>
      </c>
      <c r="X43" s="10">
        <f t="shared" si="7"/>
        <v>760.24599999999998</v>
      </c>
      <c r="Y43" s="31">
        <f t="shared" si="8"/>
        <v>1633911.7709999999</v>
      </c>
      <c r="Z43" s="10">
        <f t="shared" si="9"/>
        <v>521.12099999999998</v>
      </c>
      <c r="AA43" s="10">
        <f t="shared" si="10"/>
        <v>7.8940000000000001</v>
      </c>
      <c r="AB43" s="10">
        <f t="shared" si="11"/>
        <v>35.307000000000002</v>
      </c>
      <c r="AC43" s="31">
        <f t="shared" si="12"/>
        <v>1649534.8030000001</v>
      </c>
    </row>
    <row r="44" spans="2:29" x14ac:dyDescent="0.35">
      <c r="B44" s="3">
        <v>2023</v>
      </c>
      <c r="C44" s="3" t="s">
        <v>22</v>
      </c>
      <c r="D44" s="8">
        <f>+Monthly_2020_thru_2025!R70</f>
        <v>79.086882126198162</v>
      </c>
      <c r="E44" s="8">
        <f>+Monthly_2020_thru_2025!T70</f>
        <v>4.0850917901126591</v>
      </c>
      <c r="F44" s="8">
        <f>+Monthly_2020_thru_2025!U70</f>
        <v>31.519431377478142</v>
      </c>
      <c r="G44" s="8">
        <f>+Monthly_2020_thru_2025!V70</f>
        <v>3.0458618179674661</v>
      </c>
      <c r="H44" s="8">
        <f>+Monthly_2020_thru_2025!W70</f>
        <v>7.3905527134091402</v>
      </c>
      <c r="I44" s="8">
        <f>+Monthly_2020_thru_2025!X70</f>
        <v>7.1437833690821435</v>
      </c>
      <c r="J44" s="8">
        <f>+Monthly_2020_thru_2025!Y70</f>
        <v>6.0162202623915861E-2</v>
      </c>
      <c r="K44" s="8">
        <f>+Monthly_2020_thru_2025!Z70</f>
        <v>41.091371869079353</v>
      </c>
      <c r="L44" s="28">
        <f>+Monthly_2020_thru_2025!AA70</f>
        <v>154212.25728173909</v>
      </c>
      <c r="M44" s="8">
        <f>+Monthly_2020_thru_2025!AB70</f>
        <v>53.310221075707162</v>
      </c>
      <c r="N44" s="8">
        <f>+Monthly_2020_thru_2025!AC70</f>
        <v>0.65660397585320918</v>
      </c>
      <c r="O44" s="8">
        <f>+Monthly_2020_thru_2025!AD70</f>
        <v>4.7734408103103894</v>
      </c>
      <c r="P44" s="28">
        <f>+Monthly_2020_thru_2025!AE70</f>
        <v>155740.68079343601</v>
      </c>
      <c r="Q44" s="10">
        <f t="shared" si="0"/>
        <v>1060.7639999999999</v>
      </c>
      <c r="R44" s="10">
        <f t="shared" si="1"/>
        <v>33.276000000000003</v>
      </c>
      <c r="S44" s="10">
        <f t="shared" si="2"/>
        <v>399.75400000000002</v>
      </c>
      <c r="T44" s="10">
        <f t="shared" si="3"/>
        <v>26.068999999999999</v>
      </c>
      <c r="U44" s="10">
        <f t="shared" si="4"/>
        <v>74.287999999999997</v>
      </c>
      <c r="V44" s="10">
        <f t="shared" si="5"/>
        <v>72.259</v>
      </c>
      <c r="W44" s="10">
        <f t="shared" si="6"/>
        <v>0.44400000000000001</v>
      </c>
      <c r="X44" s="10">
        <f t="shared" si="7"/>
        <v>801.03700000000003</v>
      </c>
      <c r="Y44" s="31">
        <f t="shared" si="8"/>
        <v>1719666.091</v>
      </c>
      <c r="Z44" s="10">
        <f t="shared" si="9"/>
        <v>573.07899999999995</v>
      </c>
      <c r="AA44" s="10">
        <f t="shared" si="10"/>
        <v>8.4179999999999993</v>
      </c>
      <c r="AB44" s="10">
        <f t="shared" si="11"/>
        <v>39.780999999999999</v>
      </c>
      <c r="AC44" s="31">
        <f t="shared" si="12"/>
        <v>1736744.307</v>
      </c>
    </row>
    <row r="45" spans="2:29" x14ac:dyDescent="0.35">
      <c r="B45" s="3">
        <v>2023</v>
      </c>
      <c r="C45" s="3" t="s">
        <v>23</v>
      </c>
      <c r="D45" s="8">
        <f>+Monthly_2020_thru_2025!R71</f>
        <v>89.086881493024251</v>
      </c>
      <c r="E45" s="8">
        <f>+Monthly_2020_thru_2025!T71</f>
        <v>4.8263801785012754</v>
      </c>
      <c r="F45" s="8">
        <f>+Monthly_2020_thru_2025!U71</f>
        <v>33.834436651645952</v>
      </c>
      <c r="G45" s="8">
        <f>+Monthly_2020_thru_2025!V71</f>
        <v>3.0255672471906863</v>
      </c>
      <c r="H45" s="8">
        <f>+Monthly_2020_thru_2025!W71</f>
        <v>7.4818571779283811</v>
      </c>
      <c r="I45" s="8">
        <f>+Monthly_2020_thru_2025!X71</f>
        <v>7.2195287969292936</v>
      </c>
      <c r="J45" s="8">
        <f>+Monthly_2020_thru_2025!Y71</f>
        <v>6.5915928132323429E-2</v>
      </c>
      <c r="K45" s="8">
        <f>+Monthly_2020_thru_2025!Z71</f>
        <v>33.479684366239873</v>
      </c>
      <c r="L45" s="28">
        <f>+Monthly_2020_thru_2025!AA71</f>
        <v>165555.87925500754</v>
      </c>
      <c r="M45" s="8">
        <f>+Monthly_2020_thru_2025!AB71</f>
        <v>82.197538949993898</v>
      </c>
      <c r="N45" s="8">
        <f>+Monthly_2020_thru_2025!AC71</f>
        <v>0.70595990267546915</v>
      </c>
      <c r="O45" s="8">
        <f>+Monthly_2020_thru_2025!AD71</f>
        <v>2.8609908788745018</v>
      </c>
      <c r="P45" s="28">
        <f>+Monthly_2020_thru_2025!AE71</f>
        <v>167821.19377975469</v>
      </c>
      <c r="Q45" s="10">
        <f t="shared" si="0"/>
        <v>1149.5119999999999</v>
      </c>
      <c r="R45" s="10">
        <f t="shared" si="1"/>
        <v>35.427999999999997</v>
      </c>
      <c r="S45" s="10">
        <f t="shared" si="2"/>
        <v>429.44299999999998</v>
      </c>
      <c r="T45" s="10">
        <f t="shared" si="3"/>
        <v>28.509</v>
      </c>
      <c r="U45" s="10">
        <f t="shared" si="4"/>
        <v>80.043999999999997</v>
      </c>
      <c r="V45" s="10">
        <f t="shared" si="5"/>
        <v>77.817999999999998</v>
      </c>
      <c r="W45" s="10">
        <f t="shared" si="6"/>
        <v>0.48599999999999999</v>
      </c>
      <c r="X45" s="10">
        <f t="shared" si="7"/>
        <v>834.16099999999994</v>
      </c>
      <c r="Y45" s="31">
        <f t="shared" si="8"/>
        <v>1805133.449</v>
      </c>
      <c r="Z45" s="10">
        <f t="shared" si="9"/>
        <v>653.69399999999996</v>
      </c>
      <c r="AA45" s="10">
        <f t="shared" si="10"/>
        <v>8.9689999999999994</v>
      </c>
      <c r="AB45" s="10">
        <f t="shared" si="11"/>
        <v>42.289000000000001</v>
      </c>
      <c r="AC45" s="31">
        <f t="shared" si="12"/>
        <v>1824391.27</v>
      </c>
    </row>
    <row r="46" spans="2:29" x14ac:dyDescent="0.35">
      <c r="B46" s="3">
        <v>2023</v>
      </c>
      <c r="C46" s="3" t="s">
        <v>24</v>
      </c>
      <c r="D46" s="8">
        <f>+Monthly_2020_thru_2025!R72</f>
        <v>84.484938363529153</v>
      </c>
      <c r="E46" s="8">
        <f>+Monthly_2020_thru_2025!T72</f>
        <v>2.0806242087275288</v>
      </c>
      <c r="F46" s="8">
        <f>+Monthly_2020_thru_2025!U72</f>
        <v>26.664339465463666</v>
      </c>
      <c r="G46" s="8">
        <f>+Monthly_2020_thru_2025!V72</f>
        <v>1.373233095157167</v>
      </c>
      <c r="H46" s="8">
        <f>+Monthly_2020_thru_2025!W72</f>
        <v>4.0979757005490827</v>
      </c>
      <c r="I46" s="8">
        <f>+Monthly_2020_thru_2025!X72</f>
        <v>3.8957941173172399</v>
      </c>
      <c r="J46" s="8">
        <f>+Monthly_2020_thru_2025!Y72</f>
        <v>4.4772283623538002E-2</v>
      </c>
      <c r="K46" s="8">
        <f>+Monthly_2020_thru_2025!Z72</f>
        <v>18.823683210859095</v>
      </c>
      <c r="L46" s="28">
        <f>+Monthly_2020_thru_2025!AA72</f>
        <v>100342.56816823818</v>
      </c>
      <c r="M46" s="8">
        <f>+Monthly_2020_thru_2025!AB72</f>
        <v>96.062798527637511</v>
      </c>
      <c r="N46" s="8">
        <f>+Monthly_2020_thru_2025!AC72</f>
        <v>0.52337370541204375</v>
      </c>
      <c r="O46" s="8">
        <f>+Monthly_2020_thru_2025!AD72</f>
        <v>2.4745060587295433</v>
      </c>
      <c r="P46" s="28">
        <f>+Monthly_2020_thru_2025!AE72</f>
        <v>102900.10349564196</v>
      </c>
      <c r="Q46" s="10">
        <f t="shared" si="0"/>
        <v>1233.202</v>
      </c>
      <c r="R46" s="10">
        <f t="shared" si="1"/>
        <v>36.594999999999999</v>
      </c>
      <c r="S46" s="10">
        <f t="shared" si="2"/>
        <v>453.68299999999999</v>
      </c>
      <c r="T46" s="10">
        <f t="shared" si="3"/>
        <v>29.577000000000002</v>
      </c>
      <c r="U46" s="10">
        <f t="shared" si="4"/>
        <v>83.271000000000001</v>
      </c>
      <c r="V46" s="10">
        <f t="shared" si="5"/>
        <v>80.887</v>
      </c>
      <c r="W46" s="10">
        <f t="shared" si="6"/>
        <v>0.51900000000000002</v>
      </c>
      <c r="X46" s="10">
        <f t="shared" si="7"/>
        <v>852.78300000000002</v>
      </c>
      <c r="Y46" s="31">
        <f t="shared" si="8"/>
        <v>1865814.59</v>
      </c>
      <c r="Z46" s="10">
        <f t="shared" si="9"/>
        <v>748.95699999999999</v>
      </c>
      <c r="AA46" s="10">
        <f t="shared" si="10"/>
        <v>9.4160000000000004</v>
      </c>
      <c r="AB46" s="10">
        <f t="shared" si="11"/>
        <v>44.59</v>
      </c>
      <c r="AC46" s="31">
        <f t="shared" si="12"/>
        <v>1887587.115</v>
      </c>
    </row>
    <row r="47" spans="2:29" x14ac:dyDescent="0.35">
      <c r="B47" s="3">
        <v>2023</v>
      </c>
      <c r="C47" s="3" t="s">
        <v>25</v>
      </c>
      <c r="D47" s="8">
        <f>+Monthly_2020_thru_2025!R73</f>
        <v>56.969069466370186</v>
      </c>
      <c r="E47" s="8">
        <f>+Monthly_2020_thru_2025!T73</f>
        <v>2.5496171411548745</v>
      </c>
      <c r="F47" s="8">
        <f>+Monthly_2020_thru_2025!U73</f>
        <v>20.376841386950236</v>
      </c>
      <c r="G47" s="8">
        <f>+Monthly_2020_thru_2025!V73</f>
        <v>1.2789767007826605</v>
      </c>
      <c r="H47" s="8">
        <f>+Monthly_2020_thru_2025!W73</f>
        <v>3.6868556257677807</v>
      </c>
      <c r="I47" s="8">
        <f>+Monthly_2020_thru_2025!X73</f>
        <v>3.5075145601678437</v>
      </c>
      <c r="J47" s="8">
        <f>+Monthly_2020_thru_2025!Y73</f>
        <v>5.4186713823112881E-2</v>
      </c>
      <c r="K47" s="8">
        <f>+Monthly_2020_thru_2025!Z73</f>
        <v>19.483186642133234</v>
      </c>
      <c r="L47" s="28">
        <f>+Monthly_2020_thru_2025!AA73</f>
        <v>109261.24771887127</v>
      </c>
      <c r="M47" s="8">
        <f>+Monthly_2020_thru_2025!AB73</f>
        <v>56.07611517093568</v>
      </c>
      <c r="N47" s="8">
        <f>+Monthly_2020_thru_2025!AC73</f>
        <v>0.41858625946417904</v>
      </c>
      <c r="O47" s="8">
        <f>+Monthly_2020_thru_2025!AD73</f>
        <v>1.3976810914089552</v>
      </c>
      <c r="P47" s="28">
        <f>+Monthly_2020_thru_2025!AE73</f>
        <v>110787.88930346497</v>
      </c>
      <c r="Q47" s="10">
        <f t="shared" si="0"/>
        <v>1285.8599999999999</v>
      </c>
      <c r="R47" s="10">
        <f t="shared" si="1"/>
        <v>37.975000000000001</v>
      </c>
      <c r="S47" s="10">
        <f t="shared" si="2"/>
        <v>468.65600000000001</v>
      </c>
      <c r="T47" s="10">
        <f t="shared" si="3"/>
        <v>30.358000000000001</v>
      </c>
      <c r="U47" s="10">
        <f t="shared" si="4"/>
        <v>85.41</v>
      </c>
      <c r="V47" s="10">
        <f t="shared" si="5"/>
        <v>82.893000000000001</v>
      </c>
      <c r="W47" s="10">
        <f t="shared" si="6"/>
        <v>0.55600000000000005</v>
      </c>
      <c r="X47" s="10">
        <f t="shared" si="7"/>
        <v>870.80799999999999</v>
      </c>
      <c r="Y47" s="31">
        <f t="shared" si="8"/>
        <v>1907955.443</v>
      </c>
      <c r="Z47" s="10">
        <f t="shared" si="9"/>
        <v>800.85400000000004</v>
      </c>
      <c r="AA47" s="10">
        <f t="shared" si="10"/>
        <v>9.6880000000000006</v>
      </c>
      <c r="AB47" s="10">
        <f t="shared" si="11"/>
        <v>45.701999999999998</v>
      </c>
      <c r="AC47" s="31">
        <f t="shared" si="12"/>
        <v>1931106.649</v>
      </c>
    </row>
    <row r="48" spans="2:29" x14ac:dyDescent="0.35">
      <c r="B48" s="3">
        <v>2023</v>
      </c>
      <c r="C48" s="3" t="s">
        <v>26</v>
      </c>
      <c r="D48" s="8">
        <f>+Monthly_2020_thru_2025!R74</f>
        <v>75.92498301821567</v>
      </c>
      <c r="E48" s="8">
        <f>+Monthly_2020_thru_2025!T74</f>
        <v>3.1892017462348283</v>
      </c>
      <c r="F48" s="8">
        <f>+Monthly_2020_thru_2025!U74</f>
        <v>32.0433533163921</v>
      </c>
      <c r="G48" s="8">
        <f>+Monthly_2020_thru_2025!V74</f>
        <v>3.4407764293096093</v>
      </c>
      <c r="H48" s="8">
        <f>+Monthly_2020_thru_2025!W74</f>
        <v>8.0820714193114274</v>
      </c>
      <c r="I48" s="8">
        <f>+Monthly_2020_thru_2025!X74</f>
        <v>7.8023690390982701</v>
      </c>
      <c r="J48" s="8">
        <f>+Monthly_2020_thru_2025!Y74</f>
        <v>5.898619220870039E-2</v>
      </c>
      <c r="K48" s="8">
        <f>+Monthly_2020_thru_2025!Z74</f>
        <v>53.143909856371401</v>
      </c>
      <c r="L48" s="28">
        <f>+Monthly_2020_thru_2025!AA74</f>
        <v>151509.72196497914</v>
      </c>
      <c r="M48" s="8">
        <f>+Monthly_2020_thru_2025!AB74</f>
        <v>53.683949490561396</v>
      </c>
      <c r="N48" s="8">
        <f>+Monthly_2020_thru_2025!AC74</f>
        <v>0.6857571235140455</v>
      </c>
      <c r="O48" s="8">
        <f>+Monthly_2020_thru_2025!AD74</f>
        <v>3.9233927285189041</v>
      </c>
      <c r="P48" s="28">
        <f>+Monthly_2020_thru_2025!AE74</f>
        <v>153056.1763250503</v>
      </c>
      <c r="Q48" s="10">
        <f t="shared" si="0"/>
        <v>1353.634</v>
      </c>
      <c r="R48" s="10">
        <f t="shared" si="1"/>
        <v>39.786999999999999</v>
      </c>
      <c r="S48" s="10">
        <f t="shared" si="2"/>
        <v>492.91699999999997</v>
      </c>
      <c r="T48" s="10">
        <f t="shared" si="3"/>
        <v>33.168999999999997</v>
      </c>
      <c r="U48" s="10">
        <f t="shared" si="4"/>
        <v>91.572000000000003</v>
      </c>
      <c r="V48" s="10">
        <f t="shared" si="5"/>
        <v>88.843999999999994</v>
      </c>
      <c r="W48" s="10">
        <f t="shared" si="6"/>
        <v>0.59399999999999997</v>
      </c>
      <c r="X48" s="10">
        <f t="shared" si="7"/>
        <v>921.55700000000002</v>
      </c>
      <c r="Y48" s="31">
        <f t="shared" si="8"/>
        <v>1982342.969</v>
      </c>
      <c r="Z48" s="10">
        <f t="shared" si="9"/>
        <v>846.68100000000004</v>
      </c>
      <c r="AA48" s="10">
        <f t="shared" si="10"/>
        <v>10.18</v>
      </c>
      <c r="AB48" s="10">
        <f t="shared" si="11"/>
        <v>49.308999999999997</v>
      </c>
      <c r="AC48" s="31">
        <f t="shared" si="12"/>
        <v>2006786.388</v>
      </c>
    </row>
    <row r="49" spans="2:29" x14ac:dyDescent="0.35">
      <c r="B49" s="3">
        <v>2023</v>
      </c>
      <c r="C49" s="3" t="s">
        <v>27</v>
      </c>
      <c r="D49" s="8">
        <f>+Monthly_2020_thru_2025!R75</f>
        <v>64.198317850584132</v>
      </c>
      <c r="E49" s="8">
        <f>+Monthly_2020_thru_2025!T75</f>
        <v>3.7828872413103638</v>
      </c>
      <c r="F49" s="8">
        <f>+Monthly_2020_thru_2025!U75</f>
        <v>33.125566193844506</v>
      </c>
      <c r="G49" s="8">
        <f>+Monthly_2020_thru_2025!V75</f>
        <v>3.4311136603675192</v>
      </c>
      <c r="H49" s="8">
        <f>+Monthly_2020_thru_2025!W75</f>
        <v>8.0047718612378116</v>
      </c>
      <c r="I49" s="8">
        <f>+Monthly_2020_thru_2025!X75</f>
        <v>7.6948897179258697</v>
      </c>
      <c r="J49" s="8">
        <f>+Monthly_2020_thru_2025!Y75</f>
        <v>6.581159461034293E-2</v>
      </c>
      <c r="K49" s="8">
        <f>+Monthly_2020_thru_2025!Z75</f>
        <v>49.341698945455569</v>
      </c>
      <c r="L49" s="28">
        <f>+Monthly_2020_thru_2025!AA75</f>
        <v>163570.65306657966</v>
      </c>
      <c r="M49" s="8">
        <f>+Monthly_2020_thru_2025!AB75</f>
        <v>50.09721169108181</v>
      </c>
      <c r="N49" s="8">
        <f>+Monthly_2020_thru_2025!AC75</f>
        <v>0.67311888675094234</v>
      </c>
      <c r="O49" s="8">
        <f>+Monthly_2020_thru_2025!AD75</f>
        <v>4.8715645730525807</v>
      </c>
      <c r="P49" s="28">
        <f>+Monthly_2020_thru_2025!AE75</f>
        <v>165023.67278710849</v>
      </c>
      <c r="Q49" s="10">
        <f t="shared" si="0"/>
        <v>1401.5329999999999</v>
      </c>
      <c r="R49" s="10">
        <f t="shared" si="1"/>
        <v>41.947000000000003</v>
      </c>
      <c r="S49" s="10">
        <f t="shared" si="2"/>
        <v>516.42499999999995</v>
      </c>
      <c r="T49" s="10">
        <f t="shared" si="3"/>
        <v>35.89</v>
      </c>
      <c r="U49" s="10">
        <f t="shared" si="4"/>
        <v>97.388000000000005</v>
      </c>
      <c r="V49" s="10">
        <f t="shared" si="5"/>
        <v>94.427000000000007</v>
      </c>
      <c r="W49" s="10">
        <f t="shared" si="6"/>
        <v>0.64200000000000002</v>
      </c>
      <c r="X49" s="10">
        <f t="shared" si="7"/>
        <v>966.1</v>
      </c>
      <c r="Y49" s="31">
        <f t="shared" si="8"/>
        <v>2062382.3540000001</v>
      </c>
      <c r="Z49" s="10">
        <f t="shared" si="9"/>
        <v>878.06899999999996</v>
      </c>
      <c r="AA49" s="10">
        <f t="shared" si="10"/>
        <v>10.619</v>
      </c>
      <c r="AB49" s="10">
        <f t="shared" si="11"/>
        <v>53.844000000000001</v>
      </c>
      <c r="AC49" s="31">
        <f t="shared" si="12"/>
        <v>2087495.149</v>
      </c>
    </row>
    <row r="50" spans="2:29" x14ac:dyDescent="0.35">
      <c r="B50" s="3">
        <v>2023</v>
      </c>
      <c r="C50" s="3" t="s">
        <v>28</v>
      </c>
      <c r="D50" s="8">
        <f>+Monthly_2020_thru_2025!R76</f>
        <v>67.667885220621841</v>
      </c>
      <c r="E50" s="8">
        <f>+Monthly_2020_thru_2025!T76</f>
        <v>3.9887137735254741</v>
      </c>
      <c r="F50" s="8">
        <f>+Monthly_2020_thru_2025!U76</f>
        <v>30.017808053923567</v>
      </c>
      <c r="G50" s="8">
        <f>+Monthly_2020_thru_2025!V76</f>
        <v>3.2679496531827277</v>
      </c>
      <c r="H50" s="8">
        <f>+Monthly_2020_thru_2025!W76</f>
        <v>7.5712692193013575</v>
      </c>
      <c r="I50" s="8">
        <f>+Monthly_2020_thru_2025!X76</f>
        <v>7.2702488488323587</v>
      </c>
      <c r="J50" s="8">
        <f>+Monthly_2020_thru_2025!Y76</f>
        <v>7.3287264532456181E-2</v>
      </c>
      <c r="K50" s="8">
        <f>+Monthly_2020_thru_2025!Z76</f>
        <v>22.251825747373168</v>
      </c>
      <c r="L50" s="28">
        <f>+Monthly_2020_thru_2025!AA76</f>
        <v>150245.82998273434</v>
      </c>
      <c r="M50" s="8">
        <f>+Monthly_2020_thru_2025!AB76</f>
        <v>71.41712218599335</v>
      </c>
      <c r="N50" s="8">
        <f>+Monthly_2020_thru_2025!AC76</f>
        <v>0.62143110020050418</v>
      </c>
      <c r="O50" s="8">
        <f>+Monthly_2020_thru_2025!AD76</f>
        <v>3.0985091033347039</v>
      </c>
      <c r="P50" s="28">
        <f>+Monthly_2020_thru_2025!AE76</f>
        <v>152216.44450524397</v>
      </c>
      <c r="Q50" s="10">
        <f t="shared" ref="Q50:Q70" si="13">ROUND(SUM(D39:D50),3)</f>
        <v>1384.124</v>
      </c>
      <c r="R50" s="10">
        <f t="shared" ref="R50:R70" si="14">ROUND(SUM(E39:E50),3)</f>
        <v>43.447000000000003</v>
      </c>
      <c r="S50" s="10">
        <f t="shared" ref="S50:S70" si="15">ROUND(SUM(F39:F50),3)</f>
        <v>518.93600000000004</v>
      </c>
      <c r="T50" s="10">
        <f t="shared" ref="T50:T70" si="16">ROUND(SUM(G39:G50),3)</f>
        <v>37.826999999999998</v>
      </c>
      <c r="U50" s="10">
        <f t="shared" ref="U50:U70" si="17">ROUND(SUM(H39:H50),3)</f>
        <v>100.53100000000001</v>
      </c>
      <c r="V50" s="10">
        <f t="shared" ref="V50:V70" si="18">ROUND(SUM(I39:I50),3)</f>
        <v>97.352999999999994</v>
      </c>
      <c r="W50" s="10">
        <f t="shared" ref="W50:W70" si="19">ROUND(SUM(J39:J50),3)</f>
        <v>0.69899999999999995</v>
      </c>
      <c r="X50" s="10">
        <f t="shared" ref="X50:X70" si="20">ROUND(SUM(K39:K50),3)</f>
        <v>986.14099999999996</v>
      </c>
      <c r="Y50" s="31">
        <f t="shared" ref="Y50:Y70" si="21">ROUND(SUM(L39:L50),3)</f>
        <v>2085940.7549999999</v>
      </c>
      <c r="Z50" s="10">
        <f t="shared" ref="Z50:Z70" si="22">ROUND(SUM(M39:M50),3)</f>
        <v>863.55399999999997</v>
      </c>
      <c r="AA50" s="10">
        <f t="shared" ref="AA50:AA70" si="23">ROUND(SUM(N39:N50),3)</f>
        <v>10.667</v>
      </c>
      <c r="AB50" s="10">
        <f t="shared" ref="AB50:AB70" si="24">ROUND(SUM(O39:O50),3)</f>
        <v>56.537999999999997</v>
      </c>
      <c r="AC50" s="31">
        <f t="shared" ref="AC50:AC70" si="25">ROUND(SUM(P39:P50),3)</f>
        <v>2110704.7820000001</v>
      </c>
    </row>
    <row r="51" spans="2:29" x14ac:dyDescent="0.35">
      <c r="B51" s="3">
        <v>2023</v>
      </c>
      <c r="C51" s="3" t="s">
        <v>29</v>
      </c>
      <c r="D51" s="8">
        <f>+Monthly_2020_thru_2025!R77</f>
        <v>69.546401235858269</v>
      </c>
      <c r="E51" s="8">
        <f>+Monthly_2020_thru_2025!T77</f>
        <v>3.818162421315539</v>
      </c>
      <c r="F51" s="8">
        <f>+Monthly_2020_thru_2025!U77</f>
        <v>29.996350751491345</v>
      </c>
      <c r="G51" s="8">
        <f>+Monthly_2020_thru_2025!V77</f>
        <v>3.3971694801492496</v>
      </c>
      <c r="H51" s="8">
        <f>+Monthly_2020_thru_2025!W77</f>
        <v>7.8211596618011479</v>
      </c>
      <c r="I51" s="8">
        <f>+Monthly_2020_thru_2025!X77</f>
        <v>7.5104131483672791</v>
      </c>
      <c r="J51" s="8">
        <f>+Monthly_2020_thru_2025!Y77</f>
        <v>8.1351424624992758E-2</v>
      </c>
      <c r="K51" s="8">
        <f>+Monthly_2020_thru_2025!Z77</f>
        <v>26.616964215829437</v>
      </c>
      <c r="L51" s="28">
        <f>+Monthly_2020_thru_2025!AA77</f>
        <v>147698.58844366195</v>
      </c>
      <c r="M51" s="8">
        <f>+Monthly_2020_thru_2025!AB77</f>
        <v>67.174890804851344</v>
      </c>
      <c r="N51" s="8">
        <f>+Monthly_2020_thru_2025!AC77</f>
        <v>0.63507252961362215</v>
      </c>
      <c r="O51" s="8">
        <f>+Monthly_2020_thru_2025!AD77</f>
        <v>1.6321688940648242</v>
      </c>
      <c r="P51" s="28">
        <f>+Monthly_2020_thru_2025!AE77</f>
        <v>149567.21232760811</v>
      </c>
      <c r="Q51" s="10">
        <f t="shared" si="13"/>
        <v>1036.578</v>
      </c>
      <c r="R51" s="10">
        <f t="shared" si="14"/>
        <v>44.637999999999998</v>
      </c>
      <c r="S51" s="10">
        <f t="shared" si="15"/>
        <v>392.02100000000002</v>
      </c>
      <c r="T51" s="10">
        <f t="shared" si="16"/>
        <v>35.106999999999999</v>
      </c>
      <c r="U51" s="10">
        <f t="shared" si="17"/>
        <v>87.355999999999995</v>
      </c>
      <c r="V51" s="10">
        <f t="shared" si="18"/>
        <v>84.165000000000006</v>
      </c>
      <c r="W51" s="10">
        <f t="shared" si="19"/>
        <v>0.73</v>
      </c>
      <c r="X51" s="10">
        <f t="shared" si="20"/>
        <v>513.22500000000002</v>
      </c>
      <c r="Y51" s="31">
        <f t="shared" si="21"/>
        <v>1828975.8</v>
      </c>
      <c r="Z51" s="10">
        <f t="shared" si="22"/>
        <v>837.11699999999996</v>
      </c>
      <c r="AA51" s="10">
        <f t="shared" si="23"/>
        <v>8.17</v>
      </c>
      <c r="AB51" s="10">
        <f t="shared" si="24"/>
        <v>43.218000000000004</v>
      </c>
      <c r="AC51" s="31">
        <f t="shared" si="25"/>
        <v>1852338.362</v>
      </c>
    </row>
    <row r="52" spans="2:29" x14ac:dyDescent="0.35">
      <c r="B52" s="3">
        <v>2023</v>
      </c>
      <c r="C52" s="25" t="s">
        <v>30</v>
      </c>
      <c r="D52" s="8">
        <f>+Monthly_2020_thru_2025!R78</f>
        <v>135.31822619002742</v>
      </c>
      <c r="E52" s="8">
        <f>+Monthly_2020_thru_2025!T78</f>
        <v>2.9943238409154196</v>
      </c>
      <c r="F52" s="8">
        <f>+Monthly_2020_thru_2025!U78</f>
        <v>42.001695700359704</v>
      </c>
      <c r="G52" s="8">
        <f>+Monthly_2020_thru_2025!V78</f>
        <v>2.5408874496048384</v>
      </c>
      <c r="H52" s="8">
        <f>+Monthly_2020_thru_2025!W78</f>
        <v>6.8648651662358215</v>
      </c>
      <c r="I52" s="8">
        <f>+Monthly_2020_thru_2025!X78</f>
        <v>6.6037554334408313</v>
      </c>
      <c r="J52" s="8">
        <f>+Monthly_2020_thru_2025!Y78</f>
        <v>6.8308758863853528E-2</v>
      </c>
      <c r="K52" s="8">
        <f>+Monthly_2020_thru_2025!Z78</f>
        <v>53.370115100703075</v>
      </c>
      <c r="L52" s="28">
        <f>+Monthly_2020_thru_2025!AA78</f>
        <v>140978.58817301373</v>
      </c>
      <c r="M52" s="8">
        <f>+Monthly_2020_thru_2025!AB78</f>
        <v>113.56754308488031</v>
      </c>
      <c r="N52" s="8">
        <f>+Monthly_2020_thru_2025!AC78</f>
        <v>0.83474700127395329</v>
      </c>
      <c r="O52" s="8">
        <f>+Monthly_2020_thru_2025!AD78</f>
        <v>2.5330621500597137</v>
      </c>
      <c r="P52" s="28">
        <f>+Monthly_2020_thru_2025!AE78</f>
        <v>144078.22366420768</v>
      </c>
      <c r="Q52" s="10">
        <f t="shared" si="13"/>
        <v>997.15700000000004</v>
      </c>
      <c r="R52" s="10">
        <f t="shared" si="14"/>
        <v>43.323999999999998</v>
      </c>
      <c r="S52" s="10">
        <f t="shared" si="15"/>
        <v>378.52800000000002</v>
      </c>
      <c r="T52" s="10">
        <f t="shared" si="16"/>
        <v>34.267000000000003</v>
      </c>
      <c r="U52" s="10">
        <f t="shared" si="17"/>
        <v>84.421999999999997</v>
      </c>
      <c r="V52" s="10">
        <f t="shared" si="18"/>
        <v>81.293000000000006</v>
      </c>
      <c r="W52" s="10">
        <f t="shared" si="19"/>
        <v>0.73899999999999999</v>
      </c>
      <c r="X52" s="10">
        <f t="shared" si="20"/>
        <v>434.74799999999999</v>
      </c>
      <c r="Y52" s="31">
        <f t="shared" si="21"/>
        <v>1758778.8829999999</v>
      </c>
      <c r="Z52" s="10">
        <f t="shared" si="22"/>
        <v>863.98400000000004</v>
      </c>
      <c r="AA52" s="10">
        <f t="shared" si="23"/>
        <v>7.8479999999999999</v>
      </c>
      <c r="AB52" s="10">
        <f t="shared" si="24"/>
        <v>34.979999999999997</v>
      </c>
      <c r="AC52" s="31">
        <f t="shared" si="25"/>
        <v>1782728.9580000001</v>
      </c>
    </row>
    <row r="53" spans="2:29" x14ac:dyDescent="0.35">
      <c r="B53" s="3">
        <v>2023</v>
      </c>
      <c r="C53" s="3" t="s">
        <v>31</v>
      </c>
      <c r="D53" s="8">
        <f>+Monthly_2020_thru_2025!R79</f>
        <v>72.17500529007927</v>
      </c>
      <c r="E53" s="8">
        <f>+Monthly_2020_thru_2025!T79</f>
        <v>2.3125763289865744</v>
      </c>
      <c r="F53" s="8">
        <f>+Monthly_2020_thru_2025!U79</f>
        <v>22.493172370052285</v>
      </c>
      <c r="G53" s="8">
        <f>+Monthly_2020_thru_2025!V79</f>
        <v>1.1903762743611399</v>
      </c>
      <c r="H53" s="8">
        <f>+Monthly_2020_thru_2025!W79</f>
        <v>3.709588024159288</v>
      </c>
      <c r="I53" s="8">
        <f>+Monthly_2020_thru_2025!X79</f>
        <v>3.5918660322941727</v>
      </c>
      <c r="J53" s="8">
        <f>+Monthly_2020_thru_2025!Y79</f>
        <v>0.1436587354643129</v>
      </c>
      <c r="K53" s="8">
        <f>+Monthly_2020_thru_2025!Z79</f>
        <v>5.5894243113499122</v>
      </c>
      <c r="L53" s="28">
        <f>+Monthly_2020_thru_2025!AA79</f>
        <v>107567.12581340771</v>
      </c>
      <c r="M53" s="8">
        <f>+Monthly_2020_thru_2025!AB79</f>
        <v>89.214766650934763</v>
      </c>
      <c r="N53" s="8">
        <f>+Monthly_2020_thru_2025!AC79</f>
        <v>0.47131014690068029</v>
      </c>
      <c r="O53" s="8">
        <f>+Monthly_2020_thru_2025!AD79</f>
        <v>1.1277964588527982</v>
      </c>
      <c r="P53" s="28">
        <f>+Monthly_2020_thru_2025!AE79</f>
        <v>109937.94540345746</v>
      </c>
      <c r="Q53" s="10">
        <f t="shared" si="13"/>
        <v>948.78899999999999</v>
      </c>
      <c r="R53" s="10">
        <f t="shared" si="14"/>
        <v>41.524999999999999</v>
      </c>
      <c r="S53" s="10">
        <f t="shared" si="15"/>
        <v>361.52</v>
      </c>
      <c r="T53" s="10">
        <f t="shared" si="16"/>
        <v>31.814</v>
      </c>
      <c r="U53" s="10">
        <f t="shared" si="17"/>
        <v>79.117999999999995</v>
      </c>
      <c r="V53" s="10">
        <f t="shared" si="18"/>
        <v>76.165000000000006</v>
      </c>
      <c r="W53" s="10">
        <f t="shared" si="19"/>
        <v>0.83199999999999996</v>
      </c>
      <c r="X53" s="10">
        <f t="shared" si="20"/>
        <v>389.88</v>
      </c>
      <c r="Y53" s="31">
        <f t="shared" si="21"/>
        <v>1691874.017</v>
      </c>
      <c r="Z53" s="10">
        <f t="shared" si="22"/>
        <v>851.55100000000004</v>
      </c>
      <c r="AA53" s="10">
        <f t="shared" si="23"/>
        <v>7.5049999999999999</v>
      </c>
      <c r="AB53" s="10">
        <f t="shared" si="24"/>
        <v>33.192</v>
      </c>
      <c r="AC53" s="31">
        <f t="shared" si="25"/>
        <v>1715411.0549999999</v>
      </c>
    </row>
    <row r="54" spans="2:29" x14ac:dyDescent="0.35">
      <c r="B54" s="3">
        <v>2023</v>
      </c>
      <c r="C54" s="3" t="s">
        <v>32</v>
      </c>
      <c r="D54" s="8">
        <f>+Monthly_2020_thru_2025!R80</f>
        <v>99.683775502327009</v>
      </c>
      <c r="E54" s="8">
        <f>+Monthly_2020_thru_2025!T80</f>
        <v>3.5105886852619155</v>
      </c>
      <c r="F54" s="8">
        <f>+Monthly_2020_thru_2025!U80</f>
        <v>34.839062820630964</v>
      </c>
      <c r="G54" s="8">
        <f>+Monthly_2020_thru_2025!V80</f>
        <v>2.0565194474854103</v>
      </c>
      <c r="H54" s="8">
        <f>+Monthly_2020_thru_2025!W80</f>
        <v>6.0776127560731874</v>
      </c>
      <c r="I54" s="8">
        <f>+Monthly_2020_thru_2025!X80</f>
        <v>5.8697107427200175</v>
      </c>
      <c r="J54" s="8">
        <f>+Monthly_2020_thru_2025!Y80</f>
        <v>0.21231229501319487</v>
      </c>
      <c r="K54" s="8">
        <f>+Monthly_2020_thru_2025!Z80</f>
        <v>22.888509221715712</v>
      </c>
      <c r="L54" s="28">
        <f>+Monthly_2020_thru_2025!AA80</f>
        <v>154235.08168043877</v>
      </c>
      <c r="M54" s="8">
        <f>+Monthly_2020_thru_2025!AB80</f>
        <v>103.19753021468381</v>
      </c>
      <c r="N54" s="8">
        <f>+Monthly_2020_thru_2025!AC80</f>
        <v>0.69238347124317434</v>
      </c>
      <c r="O54" s="8">
        <f>+Monthly_2020_thru_2025!AD80</f>
        <v>1.6167151563872193</v>
      </c>
      <c r="P54" s="28">
        <f>+Monthly_2020_thru_2025!AE80</f>
        <v>157021.35021023639</v>
      </c>
      <c r="Q54" s="10">
        <f t="shared" si="13"/>
        <v>977.40700000000004</v>
      </c>
      <c r="R54" s="10">
        <f t="shared" si="14"/>
        <v>41.043999999999997</v>
      </c>
      <c r="S54" s="10">
        <f t="shared" si="15"/>
        <v>368.24</v>
      </c>
      <c r="T54" s="10">
        <f t="shared" si="16"/>
        <v>31.202000000000002</v>
      </c>
      <c r="U54" s="10">
        <f t="shared" si="17"/>
        <v>78.527000000000001</v>
      </c>
      <c r="V54" s="10">
        <f t="shared" si="18"/>
        <v>75.626999999999995</v>
      </c>
      <c r="W54" s="10">
        <f t="shared" si="19"/>
        <v>0.99099999999999999</v>
      </c>
      <c r="X54" s="10">
        <f t="shared" si="20"/>
        <v>390.21800000000002</v>
      </c>
      <c r="Y54" s="31">
        <f t="shared" si="21"/>
        <v>1702637.5689999999</v>
      </c>
      <c r="Z54" s="10">
        <f t="shared" si="22"/>
        <v>886.25800000000004</v>
      </c>
      <c r="AA54" s="10">
        <f t="shared" si="23"/>
        <v>7.6130000000000004</v>
      </c>
      <c r="AB54" s="10">
        <f t="shared" si="24"/>
        <v>32.906999999999996</v>
      </c>
      <c r="AC54" s="31">
        <f t="shared" si="25"/>
        <v>1727074.5449999999</v>
      </c>
    </row>
    <row r="55" spans="2:29" x14ac:dyDescent="0.35">
      <c r="B55" s="3">
        <v>2024</v>
      </c>
      <c r="C55" s="3" t="s">
        <v>21</v>
      </c>
      <c r="D55" s="8">
        <f>+Monthly_2020_thru_2025!R89</f>
        <v>64.172447597600666</v>
      </c>
      <c r="E55" s="8">
        <f>+Monthly_2020_thru_2025!T89</f>
        <v>3.1276550707346948</v>
      </c>
      <c r="F55" s="8">
        <f>+Monthly_2020_thru_2025!U89</f>
        <v>30.543544995106984</v>
      </c>
      <c r="G55" s="8">
        <f>+Monthly_2020_thru_2025!V89</f>
        <v>4.0438016025119863</v>
      </c>
      <c r="H55" s="8">
        <f>+Monthly_2020_thru_2025!W89</f>
        <v>9.3892431934146039</v>
      </c>
      <c r="I55" s="8">
        <f>+Monthly_2020_thru_2025!X89</f>
        <v>9.1085171923626831</v>
      </c>
      <c r="J55" s="8">
        <f>+Monthly_2020_thru_2025!Y89</f>
        <v>0.19093172046283066</v>
      </c>
      <c r="K55" s="8">
        <f>+Monthly_2020_thru_2025!Z89</f>
        <v>24.125139310861147</v>
      </c>
      <c r="L55" s="28">
        <f>+Monthly_2020_thru_2025!AA89</f>
        <v>162527.80050361279</v>
      </c>
      <c r="M55" s="8">
        <f>+Monthly_2020_thru_2025!AB89</f>
        <v>70.240173671008549</v>
      </c>
      <c r="N55" s="8">
        <f>+Monthly_2020_thru_2025!AC89</f>
        <v>0.7203086439102041</v>
      </c>
      <c r="O55" s="8">
        <f>+Monthly_2020_thru_2025!AD89</f>
        <v>1.0874172546254299</v>
      </c>
      <c r="P55" s="28">
        <f>+Monthly_2020_thru_2025!AE89</f>
        <v>164685.40715703723</v>
      </c>
      <c r="Q55" s="10">
        <f t="shared" si="13"/>
        <v>958.31500000000005</v>
      </c>
      <c r="R55" s="10">
        <f t="shared" si="14"/>
        <v>40.265999999999998</v>
      </c>
      <c r="S55" s="10">
        <f t="shared" si="15"/>
        <v>367.45600000000002</v>
      </c>
      <c r="T55" s="10">
        <f t="shared" si="16"/>
        <v>32.091999999999999</v>
      </c>
      <c r="U55" s="10">
        <f t="shared" si="17"/>
        <v>80.177999999999997</v>
      </c>
      <c r="V55" s="10">
        <f t="shared" si="18"/>
        <v>77.218000000000004</v>
      </c>
      <c r="W55" s="10">
        <f t="shared" si="19"/>
        <v>1.1200000000000001</v>
      </c>
      <c r="X55" s="10">
        <f t="shared" si="20"/>
        <v>370.20600000000002</v>
      </c>
      <c r="Y55" s="31">
        <f t="shared" si="21"/>
        <v>1707705.3419999999</v>
      </c>
      <c r="Z55" s="10">
        <f t="shared" si="22"/>
        <v>906.24</v>
      </c>
      <c r="AA55" s="10">
        <f t="shared" si="23"/>
        <v>7.6390000000000002</v>
      </c>
      <c r="AB55" s="10">
        <f t="shared" si="24"/>
        <v>31.396999999999998</v>
      </c>
      <c r="AC55" s="31">
        <f t="shared" si="25"/>
        <v>1732836.3</v>
      </c>
    </row>
    <row r="56" spans="2:29" x14ac:dyDescent="0.35">
      <c r="B56" s="3">
        <v>2024</v>
      </c>
      <c r="C56" s="3" t="s">
        <v>22</v>
      </c>
      <c r="D56" s="8">
        <f>+Monthly_2020_thru_2025!R90</f>
        <v>76.325965411847804</v>
      </c>
      <c r="E56" s="8">
        <f>+Monthly_2020_thru_2025!T90</f>
        <v>3.2705343049321578</v>
      </c>
      <c r="F56" s="8">
        <f>+Monthly_2020_thru_2025!U90</f>
        <v>33.114639411467515</v>
      </c>
      <c r="G56" s="8">
        <f>+Monthly_2020_thru_2025!V90</f>
        <v>4.0060169007868378</v>
      </c>
      <c r="H56" s="8">
        <f>+Monthly_2020_thru_2025!W90</f>
        <v>9.4430358458410666</v>
      </c>
      <c r="I56" s="8">
        <f>+Monthly_2020_thru_2025!X90</f>
        <v>9.1829795459789487</v>
      </c>
      <c r="J56" s="8">
        <f>+Monthly_2020_thru_2025!Y90</f>
        <v>0.18793113886649171</v>
      </c>
      <c r="K56" s="8">
        <f>+Monthly_2020_thru_2025!Z90</f>
        <v>24.27291356212481</v>
      </c>
      <c r="L56" s="28">
        <f>+Monthly_2020_thru_2025!AA90</f>
        <v>169134.72939015302</v>
      </c>
      <c r="M56" s="8">
        <f>+Monthly_2020_thru_2025!AB90</f>
        <v>76.239356613510324</v>
      </c>
      <c r="N56" s="8">
        <f>+Monthly_2020_thru_2025!AC90</f>
        <v>0.82079312350505795</v>
      </c>
      <c r="O56" s="8">
        <f>+Monthly_2020_thru_2025!AD90</f>
        <v>0.98064302166790229</v>
      </c>
      <c r="P56" s="28">
        <f>+Monthly_2020_thru_2025!AE90</f>
        <v>171486.94155306011</v>
      </c>
      <c r="Q56" s="10">
        <f t="shared" si="13"/>
        <v>955.55399999999997</v>
      </c>
      <c r="R56" s="10">
        <f t="shared" si="14"/>
        <v>39.451000000000001</v>
      </c>
      <c r="S56" s="10">
        <f t="shared" si="15"/>
        <v>369.05099999999999</v>
      </c>
      <c r="T56" s="10">
        <f t="shared" si="16"/>
        <v>33.052</v>
      </c>
      <c r="U56" s="10">
        <f t="shared" si="17"/>
        <v>82.23</v>
      </c>
      <c r="V56" s="10">
        <f t="shared" si="18"/>
        <v>79.257999999999996</v>
      </c>
      <c r="W56" s="10">
        <f t="shared" si="19"/>
        <v>1.2470000000000001</v>
      </c>
      <c r="X56" s="10">
        <f t="shared" si="20"/>
        <v>353.387</v>
      </c>
      <c r="Y56" s="31">
        <f t="shared" si="21"/>
        <v>1722627.814</v>
      </c>
      <c r="Z56" s="10">
        <f t="shared" si="22"/>
        <v>929.16899999999998</v>
      </c>
      <c r="AA56" s="10">
        <f t="shared" si="23"/>
        <v>7.8029999999999999</v>
      </c>
      <c r="AB56" s="10">
        <f t="shared" si="24"/>
        <v>27.603999999999999</v>
      </c>
      <c r="AC56" s="31">
        <f t="shared" si="25"/>
        <v>1748582.561</v>
      </c>
    </row>
    <row r="57" spans="2:29" x14ac:dyDescent="0.35">
      <c r="B57" s="3">
        <v>2024</v>
      </c>
      <c r="C57" s="3" t="s">
        <v>23</v>
      </c>
      <c r="D57" s="8">
        <f>+Monthly_2020_thru_2025!R91</f>
        <v>73.808718916019188</v>
      </c>
      <c r="E57" s="8">
        <f>+Monthly_2020_thru_2025!T91</f>
        <v>3.2945443485359673</v>
      </c>
      <c r="F57" s="8">
        <f>+Monthly_2020_thru_2025!U91</f>
        <v>35.368088551012491</v>
      </c>
      <c r="G57" s="8">
        <f>+Monthly_2020_thru_2025!V91</f>
        <v>4.2498133368089972</v>
      </c>
      <c r="H57" s="8">
        <f>+Monthly_2020_thru_2025!W91</f>
        <v>9.8459993829899091</v>
      </c>
      <c r="I57" s="8">
        <f>+Monthly_2020_thru_2025!X91</f>
        <v>9.5572284954880651</v>
      </c>
      <c r="J57" s="8">
        <f>+Monthly_2020_thru_2025!Y91</f>
        <v>0.124578369437524</v>
      </c>
      <c r="K57" s="8">
        <f>+Monthly_2020_thru_2025!Z91</f>
        <v>23.040757201895733</v>
      </c>
      <c r="L57" s="28">
        <f>+Monthly_2020_thru_2025!AA91</f>
        <v>173808.38526579813</v>
      </c>
      <c r="M57" s="8">
        <f>+Monthly_2020_thru_2025!AB91</f>
        <v>68.968252652088466</v>
      </c>
      <c r="N57" s="8">
        <f>+Monthly_2020_thru_2025!AC91</f>
        <v>0.85457382541077331</v>
      </c>
      <c r="O57" s="8">
        <f>+Monthly_2020_thru_2025!AD91</f>
        <v>0.94456858959844114</v>
      </c>
      <c r="P57" s="28">
        <f>+Monthly_2020_thru_2025!AE91</f>
        <v>175965.95840379049</v>
      </c>
      <c r="Q57" s="10">
        <f t="shared" si="13"/>
        <v>940.27599999999995</v>
      </c>
      <c r="R57" s="10">
        <f t="shared" si="14"/>
        <v>37.918999999999997</v>
      </c>
      <c r="S57" s="10">
        <f t="shared" si="15"/>
        <v>370.584</v>
      </c>
      <c r="T57" s="10">
        <f t="shared" si="16"/>
        <v>34.277000000000001</v>
      </c>
      <c r="U57" s="10">
        <f t="shared" si="17"/>
        <v>84.593999999999994</v>
      </c>
      <c r="V57" s="10">
        <f t="shared" si="18"/>
        <v>81.594999999999999</v>
      </c>
      <c r="W57" s="10">
        <f t="shared" si="19"/>
        <v>1.306</v>
      </c>
      <c r="X57" s="10">
        <f t="shared" si="20"/>
        <v>342.94799999999998</v>
      </c>
      <c r="Y57" s="31">
        <f t="shared" si="21"/>
        <v>1730880.32</v>
      </c>
      <c r="Z57" s="10">
        <f t="shared" si="22"/>
        <v>915.94</v>
      </c>
      <c r="AA57" s="10">
        <f t="shared" si="23"/>
        <v>7.9509999999999996</v>
      </c>
      <c r="AB57" s="10">
        <f t="shared" si="24"/>
        <v>25.687999999999999</v>
      </c>
      <c r="AC57" s="31">
        <f t="shared" si="25"/>
        <v>1756727.325</v>
      </c>
    </row>
    <row r="58" spans="2:29" x14ac:dyDescent="0.35">
      <c r="B58" s="3">
        <v>2024</v>
      </c>
      <c r="C58" s="3" t="s">
        <v>24</v>
      </c>
      <c r="D58" s="8">
        <f>+Monthly_2020_thru_2025!R92</f>
        <v>54.179747927968677</v>
      </c>
      <c r="E58" s="8">
        <f>+Monthly_2020_thru_2025!T92</f>
        <v>2.6895241908252845</v>
      </c>
      <c r="F58" s="8">
        <f>+Monthly_2020_thru_2025!U92</f>
        <v>29.40090113012165</v>
      </c>
      <c r="G58" s="8">
        <f>+Monthly_2020_thru_2025!V92</f>
        <v>4.0296728433608466</v>
      </c>
      <c r="H58" s="8">
        <f>+Monthly_2020_thru_2025!W92</f>
        <v>9.1866285785772046</v>
      </c>
      <c r="I58" s="8">
        <f>+Monthly_2020_thru_2025!X92</f>
        <v>8.8917658025052244</v>
      </c>
      <c r="J58" s="8">
        <f>+Monthly_2020_thru_2025!Y92</f>
        <v>0.21984227805384857</v>
      </c>
      <c r="K58" s="8">
        <f>+Monthly_2020_thru_2025!Z92</f>
        <v>19.386316283834699</v>
      </c>
      <c r="L58" s="28">
        <f>+Monthly_2020_thru_2025!AA92</f>
        <v>146939.96077138954</v>
      </c>
      <c r="M58" s="8">
        <f>+Monthly_2020_thru_2025!AB92</f>
        <v>46.506775471280946</v>
      </c>
      <c r="N58" s="8">
        <f>+Monthly_2020_thru_2025!AC92</f>
        <v>0.72165408889590799</v>
      </c>
      <c r="O58" s="8">
        <f>+Monthly_2020_thru_2025!AD92</f>
        <v>0.91756397121623234</v>
      </c>
      <c r="P58" s="28">
        <f>+Monthly_2020_thru_2025!AE92</f>
        <v>148433.38881814279</v>
      </c>
      <c r="Q58" s="10">
        <f t="shared" si="13"/>
        <v>909.971</v>
      </c>
      <c r="R58" s="10">
        <f t="shared" si="14"/>
        <v>38.527999999999999</v>
      </c>
      <c r="S58" s="10">
        <f t="shared" si="15"/>
        <v>373.32100000000003</v>
      </c>
      <c r="T58" s="10">
        <f t="shared" si="16"/>
        <v>36.933</v>
      </c>
      <c r="U58" s="10">
        <f t="shared" si="17"/>
        <v>89.683000000000007</v>
      </c>
      <c r="V58" s="10">
        <f t="shared" si="18"/>
        <v>86.590999999999994</v>
      </c>
      <c r="W58" s="10">
        <f t="shared" si="19"/>
        <v>1.4810000000000001</v>
      </c>
      <c r="X58" s="10">
        <f t="shared" si="20"/>
        <v>343.51100000000002</v>
      </c>
      <c r="Y58" s="31">
        <f t="shared" si="21"/>
        <v>1777477.713</v>
      </c>
      <c r="Z58" s="10">
        <f t="shared" si="22"/>
        <v>866.38400000000001</v>
      </c>
      <c r="AA58" s="10">
        <f t="shared" si="23"/>
        <v>8.15</v>
      </c>
      <c r="AB58" s="10">
        <f t="shared" si="24"/>
        <v>24.131</v>
      </c>
      <c r="AC58" s="31">
        <f t="shared" si="25"/>
        <v>1802260.61</v>
      </c>
    </row>
    <row r="59" spans="2:29" x14ac:dyDescent="0.35">
      <c r="B59" s="3">
        <v>2024</v>
      </c>
      <c r="C59" s="3" t="s">
        <v>25</v>
      </c>
      <c r="D59" s="8">
        <f>+Monthly_2020_thru_2025!R93</f>
        <v>37.061795667740746</v>
      </c>
      <c r="E59" s="8">
        <f>+Monthly_2020_thru_2025!T93</f>
        <v>3.1260583082623734</v>
      </c>
      <c r="F59" s="8">
        <f>+Monthly_2020_thru_2025!U93</f>
        <v>25.104354449235316</v>
      </c>
      <c r="G59" s="8">
        <f>+Monthly_2020_thru_2025!V93</f>
        <v>4.4348717403193891</v>
      </c>
      <c r="H59" s="8">
        <f>+Monthly_2020_thru_2025!W93</f>
        <v>9.666982546100332</v>
      </c>
      <c r="I59" s="8">
        <f>+Monthly_2020_thru_2025!X93</f>
        <v>9.3586590707649169</v>
      </c>
      <c r="J59" s="8">
        <f>+Monthly_2020_thru_2025!Y93</f>
        <v>0.21977678397818889</v>
      </c>
      <c r="K59" s="8">
        <f>+Monthly_2020_thru_2025!Z93</f>
        <v>20.880439653004064</v>
      </c>
      <c r="L59" s="28">
        <f>+Monthly_2020_thru_2025!AA93</f>
        <v>147809.60454246079</v>
      </c>
      <c r="M59" s="8">
        <f>+Monthly_2020_thru_2025!AB93</f>
        <v>30.774418575151756</v>
      </c>
      <c r="N59" s="8">
        <f>+Monthly_2020_thru_2025!AC93</f>
        <v>0.68622794635702578</v>
      </c>
      <c r="O59" s="8">
        <f>+Monthly_2020_thru_2025!AD93</f>
        <v>1.3742304747437164</v>
      </c>
      <c r="P59" s="28">
        <f>+Monthly_2020_thru_2025!AE93</f>
        <v>148867.63830212972</v>
      </c>
      <c r="Q59" s="10">
        <f t="shared" si="13"/>
        <v>890.06299999999999</v>
      </c>
      <c r="R59" s="10">
        <f t="shared" si="14"/>
        <v>39.104999999999997</v>
      </c>
      <c r="S59" s="10">
        <f t="shared" si="15"/>
        <v>378.04899999999998</v>
      </c>
      <c r="T59" s="10">
        <f t="shared" si="16"/>
        <v>40.088999999999999</v>
      </c>
      <c r="U59" s="10">
        <f t="shared" si="17"/>
        <v>95.662999999999997</v>
      </c>
      <c r="V59" s="10">
        <f t="shared" si="18"/>
        <v>92.441999999999993</v>
      </c>
      <c r="W59" s="10">
        <f t="shared" si="19"/>
        <v>1.647</v>
      </c>
      <c r="X59" s="10">
        <f t="shared" si="20"/>
        <v>344.90800000000002</v>
      </c>
      <c r="Y59" s="31">
        <f t="shared" si="21"/>
        <v>1816026.07</v>
      </c>
      <c r="Z59" s="10">
        <f t="shared" si="22"/>
        <v>841.08199999999999</v>
      </c>
      <c r="AA59" s="10">
        <f t="shared" si="23"/>
        <v>8.4169999999999998</v>
      </c>
      <c r="AB59" s="10">
        <f t="shared" si="24"/>
        <v>24.108000000000001</v>
      </c>
      <c r="AC59" s="31">
        <f t="shared" si="25"/>
        <v>1840340.3589999999</v>
      </c>
    </row>
    <row r="60" spans="2:29" x14ac:dyDescent="0.35">
      <c r="B60" s="3">
        <v>2024</v>
      </c>
      <c r="C60" s="3" t="s">
        <v>26</v>
      </c>
      <c r="D60" s="8">
        <f>+Monthly_2020_thru_2025!R94</f>
        <v>50.978986861680248</v>
      </c>
      <c r="E60" s="8">
        <f>+Monthly_2020_thru_2025!T94</f>
        <v>2.5563402830698343</v>
      </c>
      <c r="F60" s="8">
        <f>+Monthly_2020_thru_2025!U94</f>
        <v>28.59872199775684</v>
      </c>
      <c r="G60" s="8">
        <f>+Monthly_2020_thru_2025!V94</f>
        <v>4.5326799512342211</v>
      </c>
      <c r="H60" s="8">
        <f>+Monthly_2020_thru_2025!W94</f>
        <v>9.8676968418242819</v>
      </c>
      <c r="I60" s="8">
        <f>+Monthly_2020_thru_2025!X94</f>
        <v>9.5187304751531361</v>
      </c>
      <c r="J60" s="8">
        <f>+Monthly_2020_thru_2025!Y94</f>
        <v>0.28206210249417779</v>
      </c>
      <c r="K60" s="8">
        <f>+Monthly_2020_thru_2025!Z94</f>
        <v>24.752893015017669</v>
      </c>
      <c r="L60" s="28">
        <f>+Monthly_2020_thru_2025!AA94</f>
        <v>158660.01070497828</v>
      </c>
      <c r="M60" s="8">
        <f>+Monthly_2020_thru_2025!AB94</f>
        <v>44.830098086094694</v>
      </c>
      <c r="N60" s="8">
        <f>+Monthly_2020_thru_2025!AC94</f>
        <v>0.75422899012805888</v>
      </c>
      <c r="O60" s="8">
        <f>+Monthly_2020_thru_2025!AD94</f>
        <v>1.6526524525319399</v>
      </c>
      <c r="P60" s="28">
        <f>+Monthly_2020_thru_2025!AE94</f>
        <v>160115.12413377289</v>
      </c>
      <c r="Q60" s="10">
        <f t="shared" si="13"/>
        <v>865.11699999999996</v>
      </c>
      <c r="R60" s="10">
        <f t="shared" si="14"/>
        <v>38.472000000000001</v>
      </c>
      <c r="S60" s="10">
        <f t="shared" si="15"/>
        <v>374.60399999999998</v>
      </c>
      <c r="T60" s="10">
        <f t="shared" si="16"/>
        <v>41.180999999999997</v>
      </c>
      <c r="U60" s="10">
        <f t="shared" si="17"/>
        <v>97.448999999999998</v>
      </c>
      <c r="V60" s="10">
        <f t="shared" si="18"/>
        <v>94.159000000000006</v>
      </c>
      <c r="W60" s="10">
        <f t="shared" si="19"/>
        <v>1.87</v>
      </c>
      <c r="X60" s="10">
        <f t="shared" si="20"/>
        <v>316.517</v>
      </c>
      <c r="Y60" s="31">
        <f t="shared" si="21"/>
        <v>1823176.358</v>
      </c>
      <c r="Z60" s="10">
        <f t="shared" si="22"/>
        <v>832.22799999999995</v>
      </c>
      <c r="AA60" s="10">
        <f t="shared" si="23"/>
        <v>8.4860000000000007</v>
      </c>
      <c r="AB60" s="10">
        <f t="shared" si="24"/>
        <v>21.837</v>
      </c>
      <c r="AC60" s="31">
        <f t="shared" si="25"/>
        <v>1847399.307</v>
      </c>
    </row>
    <row r="61" spans="2:29" x14ac:dyDescent="0.35">
      <c r="B61" s="3">
        <v>2024</v>
      </c>
      <c r="C61" s="3" t="s">
        <v>27</v>
      </c>
      <c r="D61" s="8">
        <f>+Monthly_2020_thru_2025!R95</f>
        <v>58.271878702701173</v>
      </c>
      <c r="E61" s="8">
        <f>+Monthly_2020_thru_2025!T95</f>
        <v>2.5725006719096708</v>
      </c>
      <c r="F61" s="8">
        <f>+Monthly_2020_thru_2025!U95</f>
        <v>28.822353525819249</v>
      </c>
      <c r="G61" s="8">
        <f>+Monthly_2020_thru_2025!V95</f>
        <v>3.5608972535625569</v>
      </c>
      <c r="H61" s="8">
        <f>+Monthly_2020_thru_2025!W95</f>
        <v>7.9768243374981047</v>
      </c>
      <c r="I61" s="8">
        <f>+Monthly_2020_thru_2025!X95</f>
        <v>7.6183690765894561</v>
      </c>
      <c r="J61" s="8">
        <f>+Monthly_2020_thru_2025!Y95</f>
        <v>0.28325307067163313</v>
      </c>
      <c r="K61" s="8">
        <f>+Monthly_2020_thru_2025!Z95</f>
        <v>17.88969853609402</v>
      </c>
      <c r="L61" s="28">
        <f>+Monthly_2020_thru_2025!AA95</f>
        <v>152915.83521906676</v>
      </c>
      <c r="M61" s="8">
        <f>+Monthly_2020_thru_2025!AB95</f>
        <v>52.898286097307022</v>
      </c>
      <c r="N61" s="8">
        <f>+Monthly_2020_thru_2025!AC95</f>
        <v>0.64484529392271484</v>
      </c>
      <c r="O61" s="8">
        <f>+Monthly_2020_thru_2025!AD95</f>
        <v>1.9202926145439227</v>
      </c>
      <c r="P61" s="28">
        <f>+Monthly_2020_thru_2025!AE95</f>
        <v>154590.37892528085</v>
      </c>
      <c r="Q61" s="10">
        <f t="shared" si="13"/>
        <v>859.19100000000003</v>
      </c>
      <c r="R61" s="10">
        <f t="shared" si="14"/>
        <v>37.262</v>
      </c>
      <c r="S61" s="10">
        <f t="shared" si="15"/>
        <v>370.30099999999999</v>
      </c>
      <c r="T61" s="10">
        <f t="shared" si="16"/>
        <v>41.311</v>
      </c>
      <c r="U61" s="10">
        <f t="shared" si="17"/>
        <v>97.421000000000006</v>
      </c>
      <c r="V61" s="10">
        <f t="shared" si="18"/>
        <v>94.081999999999994</v>
      </c>
      <c r="W61" s="10">
        <f t="shared" si="19"/>
        <v>2.0870000000000002</v>
      </c>
      <c r="X61" s="10">
        <f t="shared" si="20"/>
        <v>285.065</v>
      </c>
      <c r="Y61" s="31">
        <f t="shared" si="21"/>
        <v>1812521.54</v>
      </c>
      <c r="Z61" s="10">
        <f t="shared" si="22"/>
        <v>835.029</v>
      </c>
      <c r="AA61" s="10">
        <f t="shared" si="23"/>
        <v>8.4580000000000002</v>
      </c>
      <c r="AB61" s="10">
        <f t="shared" si="24"/>
        <v>18.885999999999999</v>
      </c>
      <c r="AC61" s="31">
        <f t="shared" si="25"/>
        <v>1836966.013</v>
      </c>
    </row>
    <row r="62" spans="2:29" x14ac:dyDescent="0.35">
      <c r="B62" s="3">
        <v>2024</v>
      </c>
      <c r="C62" s="3" t="s">
        <v>28</v>
      </c>
      <c r="D62" s="8">
        <f>+Monthly_2020_thru_2025!R96</f>
        <v>55.232262120376603</v>
      </c>
      <c r="E62" s="8">
        <f>+Monthly_2020_thru_2025!T96</f>
        <v>3.309586759064707</v>
      </c>
      <c r="F62" s="8">
        <f>+Monthly_2020_thru_2025!U96</f>
        <v>29.612905662598127</v>
      </c>
      <c r="G62" s="8">
        <f>+Monthly_2020_thru_2025!V96</f>
        <v>4.5284398201674385</v>
      </c>
      <c r="H62" s="8">
        <f>+Monthly_2020_thru_2025!W96</f>
        <v>9.7588481319180023</v>
      </c>
      <c r="I62" s="8">
        <f>+Monthly_2020_thru_2025!X96</f>
        <v>9.4146966064469826</v>
      </c>
      <c r="J62" s="8">
        <f>+Monthly_2020_thru_2025!Y96</f>
        <v>0.2543617485546229</v>
      </c>
      <c r="K62" s="8">
        <f>+Monthly_2020_thru_2025!Z96</f>
        <v>22.040799329532078</v>
      </c>
      <c r="L62" s="28">
        <f>+Monthly_2020_thru_2025!AA96</f>
        <v>155501.816871054</v>
      </c>
      <c r="M62" s="8">
        <f>+Monthly_2020_thru_2025!AB96</f>
        <v>51.646935437415891</v>
      </c>
      <c r="N62" s="8">
        <f>+Monthly_2020_thru_2025!AC96</f>
        <v>0.65374178074918221</v>
      </c>
      <c r="O62" s="8">
        <f>+Monthly_2020_thru_2025!AD96</f>
        <v>1.7473294334832581</v>
      </c>
      <c r="P62" s="28">
        <f>+Monthly_2020_thru_2025!AE96</f>
        <v>157121.17263520029</v>
      </c>
      <c r="Q62" s="10">
        <f t="shared" si="13"/>
        <v>846.755</v>
      </c>
      <c r="R62" s="10">
        <f t="shared" si="14"/>
        <v>36.582000000000001</v>
      </c>
      <c r="S62" s="10">
        <f t="shared" si="15"/>
        <v>369.89600000000002</v>
      </c>
      <c r="T62" s="10">
        <f t="shared" si="16"/>
        <v>42.570999999999998</v>
      </c>
      <c r="U62" s="10">
        <f t="shared" si="17"/>
        <v>99.608000000000004</v>
      </c>
      <c r="V62" s="10">
        <f t="shared" si="18"/>
        <v>96.227000000000004</v>
      </c>
      <c r="W62" s="10">
        <f t="shared" si="19"/>
        <v>2.2679999999999998</v>
      </c>
      <c r="X62" s="10">
        <f t="shared" si="20"/>
        <v>284.85399999999998</v>
      </c>
      <c r="Y62" s="31">
        <f t="shared" si="21"/>
        <v>1817777.527</v>
      </c>
      <c r="Z62" s="10">
        <f t="shared" si="22"/>
        <v>815.25900000000001</v>
      </c>
      <c r="AA62" s="10">
        <f t="shared" si="23"/>
        <v>8.49</v>
      </c>
      <c r="AB62" s="10">
        <f t="shared" si="24"/>
        <v>17.533999999999999</v>
      </c>
      <c r="AC62" s="31">
        <f t="shared" si="25"/>
        <v>1841870.7420000001</v>
      </c>
    </row>
    <row r="63" spans="2:29" x14ac:dyDescent="0.35">
      <c r="B63" s="3">
        <v>2024</v>
      </c>
      <c r="C63" s="3" t="s">
        <v>29</v>
      </c>
      <c r="D63" s="8">
        <f>+Monthly_2020_thru_2025!R97</f>
        <v>31.934439293200427</v>
      </c>
      <c r="E63" s="8">
        <f>+Monthly_2020_thru_2025!T97</f>
        <v>3.4796637414191003</v>
      </c>
      <c r="F63" s="8">
        <f>+Monthly_2020_thru_2025!U97</f>
        <v>25.102429623394528</v>
      </c>
      <c r="G63" s="8">
        <f>+Monthly_2020_thru_2025!V97</f>
        <v>4.7099535557087</v>
      </c>
      <c r="H63" s="8">
        <f>+Monthly_2020_thru_2025!W97</f>
        <v>9.9201052745853868</v>
      </c>
      <c r="I63" s="8">
        <f>+Monthly_2020_thru_2025!X97</f>
        <v>9.5127461448153667</v>
      </c>
      <c r="J63" s="8">
        <f>+Monthly_2020_thru_2025!Y97</f>
        <v>0.28245420524845005</v>
      </c>
      <c r="K63" s="8">
        <f>+Monthly_2020_thru_2025!Z97</f>
        <v>16.794651480757228</v>
      </c>
      <c r="L63" s="28">
        <f>+Monthly_2020_thru_2025!AA97</f>
        <v>148316.68697616196</v>
      </c>
      <c r="M63" s="8">
        <f>+Monthly_2020_thru_2025!AB97</f>
        <v>29.40387949664418</v>
      </c>
      <c r="N63" s="8">
        <f>+Monthly_2020_thru_2025!AC97</f>
        <v>0.58968266502619693</v>
      </c>
      <c r="O63" s="8">
        <f>+Monthly_2020_thru_2025!AD97</f>
        <v>1.2674990147806295</v>
      </c>
      <c r="P63" s="28">
        <f>+Monthly_2020_thru_2025!AE97</f>
        <v>149296.26150829991</v>
      </c>
      <c r="Q63" s="10">
        <f t="shared" si="13"/>
        <v>809.14300000000003</v>
      </c>
      <c r="R63" s="10">
        <f t="shared" si="14"/>
        <v>36.244</v>
      </c>
      <c r="S63" s="10">
        <f t="shared" si="15"/>
        <v>365.00200000000001</v>
      </c>
      <c r="T63" s="10">
        <f t="shared" si="16"/>
        <v>43.884</v>
      </c>
      <c r="U63" s="10">
        <f t="shared" si="17"/>
        <v>101.70699999999999</v>
      </c>
      <c r="V63" s="10">
        <f t="shared" si="18"/>
        <v>98.228999999999999</v>
      </c>
      <c r="W63" s="10">
        <f t="shared" si="19"/>
        <v>2.4689999999999999</v>
      </c>
      <c r="X63" s="10">
        <f t="shared" si="20"/>
        <v>275.03199999999998</v>
      </c>
      <c r="Y63" s="31">
        <f t="shared" si="21"/>
        <v>1818395.6259999999</v>
      </c>
      <c r="Z63" s="10">
        <f t="shared" si="22"/>
        <v>777.48800000000006</v>
      </c>
      <c r="AA63" s="10">
        <f t="shared" si="23"/>
        <v>8.4440000000000008</v>
      </c>
      <c r="AB63" s="10">
        <f t="shared" si="24"/>
        <v>17.170000000000002</v>
      </c>
      <c r="AC63" s="31">
        <f t="shared" si="25"/>
        <v>1841599.791</v>
      </c>
    </row>
    <row r="64" spans="2:29" x14ac:dyDescent="0.35">
      <c r="B64" s="3">
        <v>2024</v>
      </c>
      <c r="C64" s="25" t="s">
        <v>30</v>
      </c>
      <c r="D64" s="8">
        <f>+Monthly_2020_thru_2025!R98</f>
        <v>52.774560316789128</v>
      </c>
      <c r="E64" s="8">
        <f>+Monthly_2020_thru_2025!T98</f>
        <v>4.0524414303184457</v>
      </c>
      <c r="F64" s="8">
        <f>+Monthly_2020_thru_2025!U98</f>
        <v>31.198503261278674</v>
      </c>
      <c r="G64" s="8">
        <f>+Monthly_2020_thru_2025!V98</f>
        <v>4.5220187496889874</v>
      </c>
      <c r="H64" s="8">
        <f>+Monthly_2020_thru_2025!W98</f>
        <v>9.9925086566001475</v>
      </c>
      <c r="I64" s="8">
        <f>+Monthly_2020_thru_2025!X98</f>
        <v>9.6416433448052921</v>
      </c>
      <c r="J64" s="8">
        <f>+Monthly_2020_thru_2025!Y98</f>
        <v>0.23632891697591979</v>
      </c>
      <c r="K64" s="8">
        <f>+Monthly_2020_thru_2025!Z98</f>
        <v>22.799774970559003</v>
      </c>
      <c r="L64" s="28">
        <f>+Monthly_2020_thru_2025!AA98</f>
        <v>163258.37465960457</v>
      </c>
      <c r="M64" s="8">
        <f>+Monthly_2020_thru_2025!AB98</f>
        <v>46.171923302361954</v>
      </c>
      <c r="N64" s="8">
        <f>+Monthly_2020_thru_2025!AC98</f>
        <v>0.68165000974876211</v>
      </c>
      <c r="O64" s="8">
        <f>+Monthly_2020_thru_2025!AD98</f>
        <v>0.99418045134254329</v>
      </c>
      <c r="P64" s="28">
        <f>+Monthly_2020_thru_2025!AE98</f>
        <v>164731.82576465418</v>
      </c>
      <c r="Q64" s="10">
        <f t="shared" si="13"/>
        <v>726.6</v>
      </c>
      <c r="R64" s="10">
        <f t="shared" si="14"/>
        <v>37.302</v>
      </c>
      <c r="S64" s="10">
        <f t="shared" si="15"/>
        <v>354.19900000000001</v>
      </c>
      <c r="T64" s="10">
        <f t="shared" si="16"/>
        <v>45.865000000000002</v>
      </c>
      <c r="U64" s="10">
        <f t="shared" si="17"/>
        <v>104.83499999999999</v>
      </c>
      <c r="V64" s="10">
        <f t="shared" si="18"/>
        <v>101.267</v>
      </c>
      <c r="W64" s="10">
        <f t="shared" si="19"/>
        <v>2.637</v>
      </c>
      <c r="X64" s="10">
        <f t="shared" si="20"/>
        <v>244.46100000000001</v>
      </c>
      <c r="Y64" s="31">
        <f t="shared" si="21"/>
        <v>1840675.412</v>
      </c>
      <c r="Z64" s="10">
        <f t="shared" si="22"/>
        <v>710.09199999999998</v>
      </c>
      <c r="AA64" s="10">
        <f t="shared" si="23"/>
        <v>8.2910000000000004</v>
      </c>
      <c r="AB64" s="10">
        <f t="shared" si="24"/>
        <v>15.631</v>
      </c>
      <c r="AC64" s="31">
        <f t="shared" si="25"/>
        <v>1862253.3929999999</v>
      </c>
    </row>
    <row r="65" spans="2:29" x14ac:dyDescent="0.35">
      <c r="B65" s="3">
        <v>2024</v>
      </c>
      <c r="C65" s="3" t="s">
        <v>31</v>
      </c>
      <c r="D65" s="8">
        <f>+Monthly_2020_thru_2025!R99</f>
        <v>39.625943931966958</v>
      </c>
      <c r="E65" s="8">
        <f>+Monthly_2020_thru_2025!T99</f>
        <v>4.6783303307497563</v>
      </c>
      <c r="F65" s="8">
        <f>+Monthly_2020_thru_2025!U99</f>
        <v>28.491255542125199</v>
      </c>
      <c r="G65" s="8">
        <f>+Monthly_2020_thru_2025!V99</f>
        <v>4.3117380275021269</v>
      </c>
      <c r="H65" s="8">
        <f>+Monthly_2020_thru_2025!W99</f>
        <v>9.3607590172567665</v>
      </c>
      <c r="I65" s="8">
        <f>+Monthly_2020_thru_2025!X99</f>
        <v>9.0550429420716885</v>
      </c>
      <c r="J65" s="8">
        <f>+Monthly_2020_thru_2025!Y99</f>
        <v>0.2688244727737889</v>
      </c>
      <c r="K65" s="8">
        <f>+Monthly_2020_thru_2025!Z99</f>
        <v>25.694671273521333</v>
      </c>
      <c r="L65" s="28">
        <f>+Monthly_2020_thru_2025!AA99</f>
        <v>159048.20683413354</v>
      </c>
      <c r="M65" s="8">
        <f>+Monthly_2020_thru_2025!AB99</f>
        <v>29.050149116566761</v>
      </c>
      <c r="N65" s="8">
        <f>+Monthly_2020_thru_2025!AC99</f>
        <v>0.62500567686873043</v>
      </c>
      <c r="O65" s="8">
        <f>+Monthly_2020_thru_2025!AD99</f>
        <v>2.545049509335902</v>
      </c>
      <c r="P65" s="28">
        <f>+Monthly_2020_thru_2025!AE99</f>
        <v>160027.23751376761</v>
      </c>
      <c r="Q65" s="10">
        <f t="shared" si="13"/>
        <v>694.05100000000004</v>
      </c>
      <c r="R65" s="10">
        <f t="shared" si="14"/>
        <v>39.667999999999999</v>
      </c>
      <c r="S65" s="10">
        <f t="shared" si="15"/>
        <v>360.197</v>
      </c>
      <c r="T65" s="10">
        <f t="shared" si="16"/>
        <v>48.985999999999997</v>
      </c>
      <c r="U65" s="10">
        <f t="shared" si="17"/>
        <v>110.486</v>
      </c>
      <c r="V65" s="10">
        <f t="shared" si="18"/>
        <v>106.73</v>
      </c>
      <c r="W65" s="10">
        <f t="shared" si="19"/>
        <v>2.7629999999999999</v>
      </c>
      <c r="X65" s="10">
        <f t="shared" si="20"/>
        <v>264.56700000000001</v>
      </c>
      <c r="Y65" s="31">
        <f t="shared" si="21"/>
        <v>1892156.493</v>
      </c>
      <c r="Z65" s="10">
        <f t="shared" si="22"/>
        <v>649.928</v>
      </c>
      <c r="AA65" s="10">
        <f t="shared" si="23"/>
        <v>8.4450000000000003</v>
      </c>
      <c r="AB65" s="10">
        <f t="shared" si="24"/>
        <v>17.047999999999998</v>
      </c>
      <c r="AC65" s="31">
        <f t="shared" si="25"/>
        <v>1912342.6850000001</v>
      </c>
    </row>
    <row r="66" spans="2:29" x14ac:dyDescent="0.35">
      <c r="B66" s="3">
        <v>2024</v>
      </c>
      <c r="C66" s="3" t="s">
        <v>32</v>
      </c>
      <c r="D66" s="8">
        <f>+Monthly_2020_thru_2025!R100</f>
        <v>45.223053439854382</v>
      </c>
      <c r="E66" s="8">
        <f>+Monthly_2020_thru_2025!T100</f>
        <v>4.7710690496267247</v>
      </c>
      <c r="F66" s="8">
        <f>+Monthly_2020_thru_2025!U100</f>
        <v>29.779587157268281</v>
      </c>
      <c r="G66" s="8">
        <f>+Monthly_2020_thru_2025!V100</f>
        <v>4.5953796576631749</v>
      </c>
      <c r="H66" s="8">
        <f>+Monthly_2020_thru_2025!W100</f>
        <v>10.122237946253048</v>
      </c>
      <c r="I66" s="8">
        <f>+Monthly_2020_thru_2025!X100</f>
        <v>9.7978452911338678</v>
      </c>
      <c r="J66" s="8">
        <f>+Monthly_2020_thru_2025!Y100</f>
        <v>0.24353235730182604</v>
      </c>
      <c r="K66" s="8">
        <f>+Monthly_2020_thru_2025!Z100</f>
        <v>23.422948509185701</v>
      </c>
      <c r="L66" s="28">
        <f>+Monthly_2020_thru_2025!AA100</f>
        <v>158210.10606942908</v>
      </c>
      <c r="M66" s="8">
        <f>+Monthly_2020_thru_2025!AB100</f>
        <v>38.884082591999849</v>
      </c>
      <c r="N66" s="8">
        <f>+Monthly_2020_thru_2025!AC100</f>
        <v>0.65067211567931826</v>
      </c>
      <c r="O66" s="8">
        <f>+Monthly_2020_thru_2025!AD100</f>
        <v>0.87188704422694374</v>
      </c>
      <c r="P66" s="28">
        <f>+Monthly_2020_thru_2025!AE100</f>
        <v>159471.28849266013</v>
      </c>
      <c r="Q66" s="10">
        <f t="shared" si="13"/>
        <v>639.59</v>
      </c>
      <c r="R66" s="10">
        <f t="shared" si="14"/>
        <v>40.927999999999997</v>
      </c>
      <c r="S66" s="10">
        <f t="shared" si="15"/>
        <v>355.137</v>
      </c>
      <c r="T66" s="10">
        <f t="shared" si="16"/>
        <v>51.524999999999999</v>
      </c>
      <c r="U66" s="10">
        <f t="shared" si="17"/>
        <v>114.53100000000001</v>
      </c>
      <c r="V66" s="10">
        <f t="shared" si="18"/>
        <v>110.658</v>
      </c>
      <c r="W66" s="10">
        <f t="shared" si="19"/>
        <v>2.794</v>
      </c>
      <c r="X66" s="10">
        <f t="shared" si="20"/>
        <v>265.101</v>
      </c>
      <c r="Y66" s="31">
        <f t="shared" si="21"/>
        <v>1896131.5179999999</v>
      </c>
      <c r="Z66" s="10">
        <f t="shared" si="22"/>
        <v>585.61400000000003</v>
      </c>
      <c r="AA66" s="10">
        <f t="shared" si="23"/>
        <v>8.4030000000000005</v>
      </c>
      <c r="AB66" s="10">
        <f t="shared" si="24"/>
        <v>16.303000000000001</v>
      </c>
      <c r="AC66" s="31">
        <f t="shared" si="25"/>
        <v>1914792.6229999999</v>
      </c>
    </row>
    <row r="67" spans="2:29" x14ac:dyDescent="0.35">
      <c r="B67" s="3">
        <v>2025</v>
      </c>
      <c r="C67" s="3" t="s">
        <v>21</v>
      </c>
      <c r="D67" s="8">
        <f>+Monthly_2020_thru_2025!R109</f>
        <v>30.650454541453655</v>
      </c>
      <c r="E67" s="8">
        <f>+Monthly_2020_thru_2025!T109</f>
        <v>5.497161421723658</v>
      </c>
      <c r="F67" s="8">
        <f>+Monthly_2020_thru_2025!U109</f>
        <v>26.049969545229398</v>
      </c>
      <c r="G67" s="8">
        <f>+Monthly_2020_thru_2025!V109</f>
        <v>4.5776045684071827</v>
      </c>
      <c r="H67" s="8">
        <f>+Monthly_2020_thru_2025!W109</f>
        <v>9.7897766941811906</v>
      </c>
      <c r="I67" s="8">
        <f>+Monthly_2020_thru_2025!X109</f>
        <v>9.4642517723368815</v>
      </c>
      <c r="J67" s="8">
        <f>+Monthly_2020_thru_2025!Y109</f>
        <v>0.18206311402443565</v>
      </c>
      <c r="K67" s="8">
        <f>+Monthly_2020_thru_2025!Z109</f>
        <v>12.972551537528739</v>
      </c>
      <c r="L67" s="32">
        <f>+Monthly_2020_thru_2025!AA109</f>
        <v>149455.75330076058</v>
      </c>
      <c r="M67" s="8">
        <f>+Monthly_2020_thru_2025!AB109</f>
        <v>28.644405773930853</v>
      </c>
      <c r="N67" s="8">
        <f>+Monthly_2020_thru_2025!AC109</f>
        <v>0.58425909363883666</v>
      </c>
      <c r="O67" s="8">
        <f>+Monthly_2020_thru_2025!AD109</f>
        <v>0.7769186554580263</v>
      </c>
      <c r="P67" s="32">
        <f>+Monthly_2020_thru_2025!AE109</f>
        <v>150412.625322245</v>
      </c>
      <c r="Q67" s="10">
        <f t="shared" si="13"/>
        <v>606.06799999999998</v>
      </c>
      <c r="R67" s="10">
        <f t="shared" si="14"/>
        <v>43.298000000000002</v>
      </c>
      <c r="S67" s="10">
        <f t="shared" si="15"/>
        <v>350.64400000000001</v>
      </c>
      <c r="T67" s="10">
        <f t="shared" si="16"/>
        <v>52.058999999999997</v>
      </c>
      <c r="U67" s="10">
        <f t="shared" si="17"/>
        <v>114.931</v>
      </c>
      <c r="V67" s="10">
        <f t="shared" si="18"/>
        <v>111.014</v>
      </c>
      <c r="W67" s="10">
        <f t="shared" si="19"/>
        <v>2.7850000000000001</v>
      </c>
      <c r="X67" s="10">
        <f t="shared" si="20"/>
        <v>253.94800000000001</v>
      </c>
      <c r="Y67" s="31">
        <f t="shared" si="21"/>
        <v>1883059.4709999999</v>
      </c>
      <c r="Z67" s="10">
        <f t="shared" si="22"/>
        <v>544.01900000000001</v>
      </c>
      <c r="AA67" s="10">
        <f t="shared" si="23"/>
        <v>8.2669999999999995</v>
      </c>
      <c r="AB67" s="10">
        <f t="shared" si="24"/>
        <v>15.993</v>
      </c>
      <c r="AC67" s="31">
        <f t="shared" si="25"/>
        <v>1900519.841</v>
      </c>
    </row>
    <row r="68" spans="2:29" x14ac:dyDescent="0.35">
      <c r="B68" s="3">
        <v>2025</v>
      </c>
      <c r="C68" s="3" t="s">
        <v>22</v>
      </c>
      <c r="D68" s="8">
        <f>+Monthly_2020_thru_2025!R110</f>
        <v>47.811248459355916</v>
      </c>
      <c r="E68" s="8">
        <f>+Monthly_2020_thru_2025!T110</f>
        <v>4.3661331766124185</v>
      </c>
      <c r="F68" s="8">
        <f>+Monthly_2020_thru_2025!U110</f>
        <v>28.82301761304149</v>
      </c>
      <c r="G68" s="8">
        <f>+Monthly_2020_thru_2025!V110</f>
        <v>4.2758930451544774</v>
      </c>
      <c r="H68" s="8">
        <f>+Monthly_2020_thru_2025!W110</f>
        <v>9.4532563652881283</v>
      </c>
      <c r="I68" s="8">
        <f>+Monthly_2020_thru_2025!X110</f>
        <v>9.1589167215915257</v>
      </c>
      <c r="J68" s="8">
        <f>+Monthly_2020_thru_2025!Y110</f>
        <v>0.23219693326394847</v>
      </c>
      <c r="K68" s="8">
        <f>+Monthly_2020_thru_2025!Z110</f>
        <v>15.15645074879672</v>
      </c>
      <c r="L68" s="32">
        <f>+Monthly_2020_thru_2025!AA110</f>
        <v>152325.1454201625</v>
      </c>
      <c r="M68" s="8">
        <f>+Monthly_2020_thru_2025!AB110</f>
        <v>40.710338117742282</v>
      </c>
      <c r="N68" s="8">
        <f>+Monthly_2020_thru_2025!AC110</f>
        <v>0.64224400651706592</v>
      </c>
      <c r="O68" s="8">
        <f>+Monthly_2020_thru_2025!AD110</f>
        <v>0.79081572305135184</v>
      </c>
      <c r="P68" s="32">
        <f>+Monthly_2020_thru_2025!AE110</f>
        <v>153635.2295491863</v>
      </c>
      <c r="Q68" s="10">
        <f t="shared" si="13"/>
        <v>577.553</v>
      </c>
      <c r="R68" s="10">
        <f t="shared" si="14"/>
        <v>44.393000000000001</v>
      </c>
      <c r="S68" s="10">
        <f t="shared" si="15"/>
        <v>346.35199999999998</v>
      </c>
      <c r="T68" s="10">
        <f t="shared" si="16"/>
        <v>52.329000000000001</v>
      </c>
      <c r="U68" s="10">
        <f t="shared" si="17"/>
        <v>114.94199999999999</v>
      </c>
      <c r="V68" s="10">
        <f t="shared" si="18"/>
        <v>110.99</v>
      </c>
      <c r="W68" s="10">
        <f t="shared" si="19"/>
        <v>2.8290000000000002</v>
      </c>
      <c r="X68" s="10">
        <f t="shared" si="20"/>
        <v>244.83199999999999</v>
      </c>
      <c r="Y68" s="31">
        <f t="shared" si="21"/>
        <v>1866249.8870000001</v>
      </c>
      <c r="Z68" s="10">
        <f t="shared" si="22"/>
        <v>508.49</v>
      </c>
      <c r="AA68" s="10">
        <f t="shared" si="23"/>
        <v>8.0890000000000004</v>
      </c>
      <c r="AB68" s="10">
        <f t="shared" si="24"/>
        <v>15.803000000000001</v>
      </c>
      <c r="AC68" s="31">
        <f t="shared" si="25"/>
        <v>1882668.129</v>
      </c>
    </row>
    <row r="69" spans="2:29" x14ac:dyDescent="0.35">
      <c r="B69" s="3">
        <v>2025</v>
      </c>
      <c r="C69" s="3" t="s">
        <v>23</v>
      </c>
      <c r="D69" s="8">
        <f>+Monthly_2020_thru_2025!R111</f>
        <v>82.893580320606006</v>
      </c>
      <c r="E69" s="8">
        <f>+Monthly_2020_thru_2025!T111</f>
        <v>4.409346135115225</v>
      </c>
      <c r="F69" s="8">
        <f>+Monthly_2020_thru_2025!U111</f>
        <v>41.54462218245785</v>
      </c>
      <c r="G69" s="8">
        <f>+Monthly_2020_thru_2025!V111</f>
        <v>4.3896346188175102</v>
      </c>
      <c r="H69" s="8">
        <f>+Monthly_2020_thru_2025!W111</f>
        <v>10.27166012299428</v>
      </c>
      <c r="I69" s="8">
        <f>+Monthly_2020_thru_2025!X111</f>
        <v>9.9422711110448034</v>
      </c>
      <c r="J69" s="8">
        <f>+Monthly_2020_thru_2025!Y111</f>
        <v>0.33042200742361161</v>
      </c>
      <c r="K69" s="8">
        <f>+Monthly_2020_thru_2025!Z111</f>
        <v>44.622034086964348</v>
      </c>
      <c r="L69" s="32">
        <f>+Monthly_2020_thru_2025!AA111</f>
        <v>186130.81163164511</v>
      </c>
      <c r="M69" s="8">
        <f>+Monthly_2020_thru_2025!AB111</f>
        <v>74.043124515646227</v>
      </c>
      <c r="N69" s="8">
        <f>+Monthly_2020_thru_2025!AC111</f>
        <v>0.89170073381906256</v>
      </c>
      <c r="O69" s="8">
        <f>+Monthly_2020_thru_2025!AD111</f>
        <v>3.4886636162362872</v>
      </c>
      <c r="P69" s="32">
        <f>+Monthly_2020_thru_2025!AE111</f>
        <v>188440.31981254523</v>
      </c>
      <c r="Q69" s="10">
        <f t="shared" si="13"/>
        <v>586.63800000000003</v>
      </c>
      <c r="R69" s="10">
        <f t="shared" si="14"/>
        <v>45.508000000000003</v>
      </c>
      <c r="S69" s="10">
        <f t="shared" si="15"/>
        <v>352.529</v>
      </c>
      <c r="T69" s="10">
        <f t="shared" si="16"/>
        <v>52.469000000000001</v>
      </c>
      <c r="U69" s="10">
        <f t="shared" si="17"/>
        <v>115.367</v>
      </c>
      <c r="V69" s="10">
        <f t="shared" si="18"/>
        <v>111.375</v>
      </c>
      <c r="W69" s="10">
        <f t="shared" si="19"/>
        <v>3.0350000000000001</v>
      </c>
      <c r="X69" s="10">
        <f t="shared" si="20"/>
        <v>266.41300000000001</v>
      </c>
      <c r="Y69" s="31">
        <f t="shared" si="21"/>
        <v>1878572.3130000001</v>
      </c>
      <c r="Z69" s="10">
        <f t="shared" si="22"/>
        <v>513.56399999999996</v>
      </c>
      <c r="AA69" s="10">
        <f t="shared" si="23"/>
        <v>8.1259999999999994</v>
      </c>
      <c r="AB69" s="10">
        <f t="shared" si="24"/>
        <v>18.347000000000001</v>
      </c>
      <c r="AC69" s="31">
        <f t="shared" si="25"/>
        <v>1895142.4909999999</v>
      </c>
    </row>
    <row r="70" spans="2:29" x14ac:dyDescent="0.35">
      <c r="B70" s="3">
        <v>2025</v>
      </c>
      <c r="C70" s="3" t="s">
        <v>24</v>
      </c>
      <c r="D70" s="8">
        <f>+Monthly_2020_thru_2025!R112</f>
        <v>148.8832325140672</v>
      </c>
      <c r="E70" s="8">
        <f>+Monthly_2020_thru_2025!T112</f>
        <v>2.9244448490287036</v>
      </c>
      <c r="F70" s="8">
        <f>+Monthly_2020_thru_2025!U112</f>
        <v>52.880344141846159</v>
      </c>
      <c r="G70" s="8">
        <f>+Monthly_2020_thru_2025!V112</f>
        <v>2.6180104616297504</v>
      </c>
      <c r="H70" s="8">
        <f>+Monthly_2020_thru_2025!W112</f>
        <v>7.8763828088589651</v>
      </c>
      <c r="I70" s="8">
        <f>+Monthly_2020_thru_2025!X112</f>
        <v>7.6113414259124585</v>
      </c>
      <c r="J70" s="8">
        <f>+Monthly_2020_thru_2025!Y112</f>
        <v>0.29703437181619374</v>
      </c>
      <c r="K70" s="8">
        <f>+Monthly_2020_thru_2025!Z112</f>
        <v>83.465232905445362</v>
      </c>
      <c r="L70" s="32">
        <f>+Monthly_2020_thru_2025!AA112</f>
        <v>191155.800966301</v>
      </c>
      <c r="M70" s="8">
        <f>+Monthly_2020_thru_2025!AB112</f>
        <v>107.69272020402234</v>
      </c>
      <c r="N70" s="8">
        <f>+Monthly_2020_thru_2025!AC112</f>
        <v>1.0541755131865227</v>
      </c>
      <c r="O70" s="8">
        <f>+Monthly_2020_thru_2025!AD112</f>
        <v>2.8690655251075312</v>
      </c>
      <c r="P70" s="32">
        <f>+Monthly_2020_thru_2025!AE112</f>
        <v>194450.55364300802</v>
      </c>
      <c r="Q70" s="10">
        <f t="shared" si="13"/>
        <v>681.34100000000001</v>
      </c>
      <c r="R70" s="10">
        <f t="shared" si="14"/>
        <v>45.743000000000002</v>
      </c>
      <c r="S70" s="10">
        <f t="shared" si="15"/>
        <v>376.00799999999998</v>
      </c>
      <c r="T70" s="10">
        <f t="shared" si="16"/>
        <v>51.057000000000002</v>
      </c>
      <c r="U70" s="10">
        <f t="shared" si="17"/>
        <v>114.057</v>
      </c>
      <c r="V70" s="10">
        <f t="shared" si="18"/>
        <v>110.095</v>
      </c>
      <c r="W70" s="10">
        <f t="shared" si="19"/>
        <v>3.1120000000000001</v>
      </c>
      <c r="X70" s="10">
        <f t="shared" si="20"/>
        <v>330.49200000000002</v>
      </c>
      <c r="Y70" s="31">
        <f t="shared" si="21"/>
        <v>1922788.1529999999</v>
      </c>
      <c r="Z70" s="10">
        <f t="shared" si="22"/>
        <v>574.75</v>
      </c>
      <c r="AA70" s="10">
        <f t="shared" si="23"/>
        <v>8.4580000000000002</v>
      </c>
      <c r="AB70" s="10">
        <f t="shared" si="24"/>
        <v>20.298999999999999</v>
      </c>
      <c r="AC70" s="31">
        <f t="shared" si="25"/>
        <v>1941159.656</v>
      </c>
    </row>
    <row r="71" spans="2:29" x14ac:dyDescent="0.35">
      <c r="B71" s="3">
        <v>2025</v>
      </c>
      <c r="C71" s="3" t="s">
        <v>25</v>
      </c>
      <c r="D71" s="8">
        <f>+Monthly_2020_thru_2025!R113</f>
        <v>84.087996471380904</v>
      </c>
      <c r="E71" s="8">
        <f>+Monthly_2020_thru_2025!T113</f>
        <v>3.8183856924144659</v>
      </c>
      <c r="F71" s="8">
        <f>+Monthly_2020_thru_2025!U113</f>
        <v>37.264909086064982</v>
      </c>
      <c r="G71" s="8">
        <f>+Monthly_2020_thru_2025!V113</f>
        <v>3.947775665405906</v>
      </c>
      <c r="H71" s="8">
        <f>+Monthly_2020_thru_2025!W113</f>
        <v>9.3698762729172458</v>
      </c>
      <c r="I71" s="8">
        <f>+Monthly_2020_thru_2025!X113</f>
        <v>9.0494242429583522</v>
      </c>
      <c r="J71" s="8">
        <f>+Monthly_2020_thru_2025!Y113</f>
        <v>0.1468114261166884</v>
      </c>
      <c r="K71" s="8">
        <f>+Monthly_2020_thru_2025!Z113</f>
        <v>45.916626743398332</v>
      </c>
      <c r="L71" s="32">
        <f>+Monthly_2020_thru_2025!AA113</f>
        <v>168468.70101876199</v>
      </c>
      <c r="M71" s="8">
        <f>+Monthly_2020_thru_2025!AB113</f>
        <v>50.267778549741514</v>
      </c>
      <c r="N71" s="8">
        <f>+Monthly_2020_thru_2025!AC113</f>
        <v>0.79010170356632192</v>
      </c>
      <c r="O71" s="8">
        <f>+Monthly_2020_thru_2025!AD113</f>
        <v>2.2997310329545759</v>
      </c>
      <c r="P71" s="32">
        <f>+Monthly_2020_thru_2025!AE113</f>
        <v>170085.57576959991</v>
      </c>
      <c r="Q71" s="10">
        <f t="shared" ref="Q71" si="26">ROUND(SUM(D60:D71),3)</f>
        <v>728.36800000000005</v>
      </c>
      <c r="R71" s="10">
        <f t="shared" ref="R71" si="27">ROUND(SUM(E60:E71),3)</f>
        <v>46.435000000000002</v>
      </c>
      <c r="S71" s="10">
        <f t="shared" ref="S71" si="28">ROUND(SUM(F60:F71),3)</f>
        <v>388.16899999999998</v>
      </c>
      <c r="T71" s="10">
        <f t="shared" ref="T71" si="29">ROUND(SUM(G60:G71),3)</f>
        <v>50.57</v>
      </c>
      <c r="U71" s="10">
        <f t="shared" ref="U71" si="30">ROUND(SUM(H60:H71),3)</f>
        <v>113.76</v>
      </c>
      <c r="V71" s="10">
        <f t="shared" ref="V71" si="31">ROUND(SUM(I60:I71),3)</f>
        <v>109.785</v>
      </c>
      <c r="W71" s="10">
        <f t="shared" ref="W71" si="32">ROUND(SUM(J60:J71),3)</f>
        <v>3.0390000000000001</v>
      </c>
      <c r="X71" s="10">
        <f t="shared" ref="X71" si="33">ROUND(SUM(K60:K71),3)</f>
        <v>355.52800000000002</v>
      </c>
      <c r="Y71" s="31">
        <f t="shared" ref="Y71" si="34">ROUND(SUM(L60:L71),3)</f>
        <v>1943447.25</v>
      </c>
      <c r="Z71" s="10">
        <f t="shared" ref="Z71" si="35">ROUND(SUM(M60:M71),3)</f>
        <v>594.24400000000003</v>
      </c>
      <c r="AA71" s="10">
        <f t="shared" ref="AA71" si="36">ROUND(SUM(N60:N71),3)</f>
        <v>8.5619999999999994</v>
      </c>
      <c r="AB71" s="10">
        <f t="shared" ref="AB71" si="37">ROUND(SUM(O60:O71),3)</f>
        <v>21.224</v>
      </c>
      <c r="AC71" s="31">
        <f t="shared" ref="AC71" si="38">ROUND(SUM(P60:P71),3)</f>
        <v>1962377.5930000001</v>
      </c>
    </row>
    <row r="72" spans="2:29" x14ac:dyDescent="0.35">
      <c r="B72" s="3">
        <v>2025</v>
      </c>
      <c r="C72" s="3" t="s">
        <v>26</v>
      </c>
      <c r="D72" s="8">
        <f>+Monthly_2020_thru_2025!R114</f>
        <v>76.252747991731198</v>
      </c>
      <c r="E72" s="8">
        <f>+Monthly_2020_thru_2025!T114</f>
        <v>3.0481124498137335</v>
      </c>
      <c r="F72" s="8">
        <f>+Monthly_2020_thru_2025!U114</f>
        <v>33.328041305644028</v>
      </c>
      <c r="G72" s="8">
        <f>+Monthly_2020_thru_2025!V114</f>
        <v>3.6533147172853102</v>
      </c>
      <c r="H72" s="8">
        <f>+Monthly_2020_thru_2025!W114</f>
        <v>8.3543095429773331</v>
      </c>
      <c r="I72" s="8">
        <f>+Monthly_2020_thru_2025!X114</f>
        <v>7.9937561803432864</v>
      </c>
      <c r="J72" s="8">
        <f>+Monthly_2020_thru_2025!Y114</f>
        <v>0.27400051362610373</v>
      </c>
      <c r="K72" s="8">
        <f>+Monthly_2020_thru_2025!Z114</f>
        <v>41.19475017681691</v>
      </c>
      <c r="L72" s="32">
        <f>+Monthly_2020_thru_2025!AA114</f>
        <v>147009.91250207266</v>
      </c>
      <c r="M72" s="8">
        <f>+Monthly_2020_thru_2025!AB114</f>
        <v>46.163285858753838</v>
      </c>
      <c r="N72" s="8">
        <f>+Monthly_2020_thru_2025!AC114</f>
        <v>0.71812182873661901</v>
      </c>
      <c r="O72" s="8">
        <f>+Monthly_2020_thru_2025!AD114</f>
        <v>1.8644739718078192</v>
      </c>
      <c r="P72" s="32">
        <f>+Monthly_2020_thru_2025!AE114</f>
        <v>148492.78679073293</v>
      </c>
      <c r="Q72" s="10">
        <f t="shared" ref="Q72" si="39">ROUND(SUM(D61:D72),3)</f>
        <v>753.64099999999996</v>
      </c>
      <c r="R72" s="10">
        <f t="shared" ref="R72" si="40">ROUND(SUM(E61:E72),3)</f>
        <v>46.927</v>
      </c>
      <c r="S72" s="10">
        <f t="shared" ref="S72" si="41">ROUND(SUM(F61:F72),3)</f>
        <v>392.89800000000002</v>
      </c>
      <c r="T72" s="10">
        <f t="shared" ref="T72" si="42">ROUND(SUM(G61:G72),3)</f>
        <v>49.691000000000003</v>
      </c>
      <c r="U72" s="10">
        <f t="shared" ref="U72" si="43">ROUND(SUM(H61:H72),3)</f>
        <v>112.247</v>
      </c>
      <c r="V72" s="10">
        <f t="shared" ref="V72" si="44">ROUND(SUM(I61:I72),3)</f>
        <v>108.26</v>
      </c>
      <c r="W72" s="10">
        <f t="shared" ref="W72" si="45">ROUND(SUM(J61:J72),3)</f>
        <v>3.0310000000000001</v>
      </c>
      <c r="X72" s="10">
        <f t="shared" ref="X72" si="46">ROUND(SUM(K61:K72),3)</f>
        <v>371.97</v>
      </c>
      <c r="Y72" s="31">
        <f t="shared" ref="Y72" si="47">ROUND(SUM(L61:L72),3)</f>
        <v>1931797.1510000001</v>
      </c>
      <c r="Z72" s="10">
        <f t="shared" ref="Z72" si="48">ROUND(SUM(M61:M72),3)</f>
        <v>595.577</v>
      </c>
      <c r="AA72" s="10">
        <f t="shared" ref="AA72" si="49">ROUND(SUM(N61:N72),3)</f>
        <v>8.5259999999999998</v>
      </c>
      <c r="AB72" s="10">
        <f t="shared" ref="AB72" si="50">ROUND(SUM(O61:O72),3)</f>
        <v>21.436</v>
      </c>
      <c r="AC72" s="31">
        <f t="shared" ref="AC72" si="51">ROUND(SUM(P61:P72),3)</f>
        <v>1950755.2560000001</v>
      </c>
    </row>
    <row r="73" spans="2:29" x14ac:dyDescent="0.35">
      <c r="B73" s="3">
        <v>2025</v>
      </c>
      <c r="C73" s="3" t="s">
        <v>27</v>
      </c>
      <c r="D73" s="8">
        <f>+Monthly_2020_thru_2025!R115</f>
        <v>30.405592731827426</v>
      </c>
      <c r="E73" s="8">
        <f>+Monthly_2020_thru_2025!T115</f>
        <v>3.4699827924446489</v>
      </c>
      <c r="F73" s="8">
        <f>+Monthly_2020_thru_2025!U115</f>
        <v>22.766646445368991</v>
      </c>
      <c r="G73" s="8">
        <f>+Monthly_2020_thru_2025!V115</f>
        <v>3.8557543499610434</v>
      </c>
      <c r="H73" s="8">
        <f>+Monthly_2020_thru_2025!W115</f>
        <v>8.2034160515854513</v>
      </c>
      <c r="I73" s="8">
        <f>+Monthly_2020_thru_2025!X115</f>
        <v>7.8138472010942861</v>
      </c>
      <c r="J73" s="8">
        <f>+Monthly_2020_thru_2025!Y115</f>
        <v>0.29096901274419423</v>
      </c>
      <c r="K73" s="8">
        <f>+Monthly_2020_thru_2025!Z115</f>
        <v>9.9903141981106316</v>
      </c>
      <c r="L73" s="32">
        <f>+Monthly_2020_thru_2025!AA115</f>
        <v>141105.31493527553</v>
      </c>
      <c r="M73" s="8">
        <f>+Monthly_2020_thru_2025!AB115</f>
        <v>27.295584155855416</v>
      </c>
      <c r="N73" s="8">
        <f>+Monthly_2020_thru_2025!AC115</f>
        <v>0.54007505354605978</v>
      </c>
      <c r="O73" s="8">
        <f>+Monthly_2020_thru_2025!AD115</f>
        <v>1.1541768112122299</v>
      </c>
      <c r="P73" s="32">
        <f>+Monthly_2020_thru_2025!AE115</f>
        <v>142012.71118082918</v>
      </c>
      <c r="Q73" s="10">
        <f t="shared" ref="Q73" si="52">ROUND(SUM(D62:D73),3)</f>
        <v>725.77499999999998</v>
      </c>
      <c r="R73" s="10">
        <f t="shared" ref="R73" si="53">ROUND(SUM(E62:E73),3)</f>
        <v>47.825000000000003</v>
      </c>
      <c r="S73" s="10">
        <f t="shared" ref="S73" si="54">ROUND(SUM(F62:F73),3)</f>
        <v>386.84199999999998</v>
      </c>
      <c r="T73" s="10">
        <f t="shared" ref="T73" si="55">ROUND(SUM(G62:G73),3)</f>
        <v>49.985999999999997</v>
      </c>
      <c r="U73" s="10">
        <f t="shared" ref="U73" si="56">ROUND(SUM(H62:H73),3)</f>
        <v>112.473</v>
      </c>
      <c r="V73" s="10">
        <f t="shared" ref="V73" si="57">ROUND(SUM(I62:I73),3)</f>
        <v>108.456</v>
      </c>
      <c r="W73" s="10">
        <f t="shared" ref="W73" si="58">ROUND(SUM(J62:J73),3)</f>
        <v>3.0390000000000001</v>
      </c>
      <c r="X73" s="10">
        <f t="shared" ref="X73" si="59">ROUND(SUM(K62:K73),3)</f>
        <v>364.07100000000003</v>
      </c>
      <c r="Y73" s="31">
        <f t="shared" ref="Y73" si="60">ROUND(SUM(L62:L73),3)</f>
        <v>1919986.6310000001</v>
      </c>
      <c r="Z73" s="10">
        <f t="shared" ref="Z73" si="61">ROUND(SUM(M62:M73),3)</f>
        <v>569.97400000000005</v>
      </c>
      <c r="AA73" s="10">
        <f t="shared" ref="AA73" si="62">ROUND(SUM(N62:N73),3)</f>
        <v>8.4209999999999994</v>
      </c>
      <c r="AB73" s="10">
        <f t="shared" ref="AB73" si="63">ROUND(SUM(O62:O73),3)</f>
        <v>20.67</v>
      </c>
      <c r="AC73" s="31">
        <f t="shared" ref="AC73" si="64">ROUND(SUM(P62:P73),3)</f>
        <v>1938177.588</v>
      </c>
    </row>
    <row r="74" spans="2:29" x14ac:dyDescent="0.35">
      <c r="B74" s="3">
        <v>2025</v>
      </c>
      <c r="C74" s="3" t="s">
        <v>28</v>
      </c>
      <c r="D74" s="8">
        <f>+Monthly_2020_thru_2025!R116</f>
        <v>63.343472123826558</v>
      </c>
      <c r="E74" s="8">
        <f>+Monthly_2020_thru_2025!T116</f>
        <v>2.7540891923004422</v>
      </c>
      <c r="F74" s="8">
        <f>+Monthly_2020_thru_2025!U116</f>
        <v>32.161751770366017</v>
      </c>
      <c r="G74" s="8">
        <f>+Monthly_2020_thru_2025!V116</f>
        <v>4.1753435065613491</v>
      </c>
      <c r="H74" s="8">
        <f>+Monthly_2020_thru_2025!W116</f>
        <v>9.1800562150050382</v>
      </c>
      <c r="I74" s="8">
        <f>+Monthly_2020_thru_2025!X116</f>
        <v>8.7911588186790919</v>
      </c>
      <c r="J74" s="8">
        <f>+Monthly_2020_thru_2025!Y116</f>
        <v>0.21171004387760997</v>
      </c>
      <c r="K74" s="8">
        <f>+Monthly_2020_thru_2025!Z116</f>
        <v>36.809317402651722</v>
      </c>
      <c r="L74" s="32">
        <f>+Monthly_2020_thru_2025!AA116</f>
        <v>158140.22202201551</v>
      </c>
      <c r="M74" s="8">
        <f>+Monthly_2020_thru_2025!AB116</f>
        <v>38.262712205336221</v>
      </c>
      <c r="N74" s="8">
        <f>+Monthly_2020_thru_2025!AC116</f>
        <v>0.71341404816375931</v>
      </c>
      <c r="O74" s="8">
        <f>+Monthly_2020_thru_2025!AD116</f>
        <v>2.1928697994171547</v>
      </c>
      <c r="P74" s="32">
        <f>+Monthly_2020_thru_2025!AE116</f>
        <v>159400.63268652832</v>
      </c>
      <c r="Q74" s="10">
        <f t="shared" ref="Q74" si="65">ROUND(SUM(D63:D74),3)</f>
        <v>733.88599999999997</v>
      </c>
      <c r="R74" s="10">
        <f t="shared" ref="R74" si="66">ROUND(SUM(E63:E74),3)</f>
        <v>47.268999999999998</v>
      </c>
      <c r="S74" s="10">
        <f t="shared" ref="S74" si="67">ROUND(SUM(F63:F74),3)</f>
        <v>389.39100000000002</v>
      </c>
      <c r="T74" s="10">
        <f t="shared" ref="T74" si="68">ROUND(SUM(G63:G74),3)</f>
        <v>49.631999999999998</v>
      </c>
      <c r="U74" s="10">
        <f t="shared" ref="U74" si="69">ROUND(SUM(H63:H74),3)</f>
        <v>111.89400000000001</v>
      </c>
      <c r="V74" s="10">
        <f t="shared" ref="V74" si="70">ROUND(SUM(I63:I74),3)</f>
        <v>107.83199999999999</v>
      </c>
      <c r="W74" s="10">
        <f t="shared" ref="W74" si="71">ROUND(SUM(J63:J74),3)</f>
        <v>2.996</v>
      </c>
      <c r="X74" s="10">
        <f t="shared" ref="X74" si="72">ROUND(SUM(K63:K74),3)</f>
        <v>378.839</v>
      </c>
      <c r="Y74" s="31">
        <f t="shared" ref="Y74" si="73">ROUND(SUM(L63:L74),3)</f>
        <v>1922625.0360000001</v>
      </c>
      <c r="Z74" s="10">
        <f t="shared" ref="Z74" si="74">ROUND(SUM(M63:M74),3)</f>
        <v>556.59</v>
      </c>
      <c r="AA74" s="10">
        <f t="shared" ref="AA74" si="75">ROUND(SUM(N63:N74),3)</f>
        <v>8.4809999999999999</v>
      </c>
      <c r="AB74" s="10">
        <f t="shared" ref="AB74" si="76">ROUND(SUM(O63:O74),3)</f>
        <v>21.114999999999998</v>
      </c>
      <c r="AC74" s="31">
        <f t="shared" ref="AC74" si="77">ROUND(SUM(P63:P74),3)</f>
        <v>1940457.048</v>
      </c>
    </row>
    <row r="75" spans="2:29" x14ac:dyDescent="0.35">
      <c r="B75" s="3">
        <v>2025</v>
      </c>
      <c r="C75" s="3" t="s">
        <v>29</v>
      </c>
      <c r="D75" s="8">
        <f>+Monthly_2020_thru_2025!R117</f>
        <v>30.256514817433189</v>
      </c>
      <c r="E75" s="8">
        <f>+Monthly_2020_thru_2025!T117</f>
        <v>2.5018616590767988</v>
      </c>
      <c r="F75" s="8">
        <f>+Monthly_2020_thru_2025!U117</f>
        <v>22.53797995151098</v>
      </c>
      <c r="G75" s="8">
        <f>+Monthly_2020_thru_2025!V117</f>
        <v>3.7217171830112354</v>
      </c>
      <c r="H75" s="8">
        <f>+Monthly_2020_thru_2025!W117</f>
        <v>8.0489310920466881</v>
      </c>
      <c r="I75" s="8">
        <f>+Monthly_2020_thru_2025!X117</f>
        <v>7.6991330735121002</v>
      </c>
      <c r="J75" s="8">
        <f>+Monthly_2020_thru_2025!Y117</f>
        <v>0.31772644263062655</v>
      </c>
      <c r="K75" s="8">
        <f>+Monthly_2020_thru_2025!Z117</f>
        <v>13.87964533236863</v>
      </c>
      <c r="L75" s="32">
        <f>+Monthly_2020_thru_2025!AA117</f>
        <v>138101.84408296822</v>
      </c>
      <c r="M75" s="8">
        <f>+Monthly_2020_thru_2025!AB117</f>
        <v>25.151731438769875</v>
      </c>
      <c r="N75" s="8">
        <f>+Monthly_2020_thru_2025!AC117</f>
        <v>0.5397975734280851</v>
      </c>
      <c r="O75" s="8">
        <f>+Monthly_2020_thru_2025!AD117</f>
        <v>1.1029778733766469</v>
      </c>
      <c r="P75" s="32">
        <f>+Monthly_2020_thru_2025!AE117</f>
        <v>138949.13892021216</v>
      </c>
      <c r="Q75" s="10">
        <f t="shared" ref="Q75" si="78">ROUND(SUM(D64:D75),3)</f>
        <v>732.20799999999997</v>
      </c>
      <c r="R75" s="10">
        <f t="shared" ref="R75" si="79">ROUND(SUM(E64:E75),3)</f>
        <v>46.290999999999997</v>
      </c>
      <c r="S75" s="10">
        <f t="shared" ref="S75" si="80">ROUND(SUM(F64:F75),3)</f>
        <v>386.827</v>
      </c>
      <c r="T75" s="10">
        <f t="shared" ref="T75" si="81">ROUND(SUM(G64:G75),3)</f>
        <v>48.643999999999998</v>
      </c>
      <c r="U75" s="10">
        <f t="shared" ref="U75" si="82">ROUND(SUM(H64:H75),3)</f>
        <v>110.023</v>
      </c>
      <c r="V75" s="10">
        <f t="shared" ref="V75" si="83">ROUND(SUM(I64:I75),3)</f>
        <v>106.01900000000001</v>
      </c>
      <c r="W75" s="10">
        <f t="shared" ref="W75" si="84">ROUND(SUM(J64:J75),3)</f>
        <v>3.032</v>
      </c>
      <c r="X75" s="10">
        <f t="shared" ref="X75" si="85">ROUND(SUM(K64:K75),3)</f>
        <v>375.92399999999998</v>
      </c>
      <c r="Y75" s="31">
        <f t="shared" ref="Y75" si="86">ROUND(SUM(L64:L75),3)</f>
        <v>1912410.193</v>
      </c>
      <c r="Z75" s="10">
        <f t="shared" ref="Z75" si="87">ROUND(SUM(M64:M75),3)</f>
        <v>552.33799999999997</v>
      </c>
      <c r="AA75" s="10">
        <f t="shared" ref="AA75" si="88">ROUND(SUM(N64:N75),3)</f>
        <v>8.4309999999999992</v>
      </c>
      <c r="AB75" s="10">
        <f t="shared" ref="AB75" si="89">ROUND(SUM(O64:O75),3)</f>
        <v>20.951000000000001</v>
      </c>
      <c r="AC75" s="31">
        <f t="shared" ref="AC75" si="90">ROUND(SUM(P64:P75),3)</f>
        <v>1930109.925</v>
      </c>
    </row>
    <row r="76" spans="2:29" x14ac:dyDescent="0.35">
      <c r="B76" s="3">
        <v>2025</v>
      </c>
      <c r="C76" s="25" t="s">
        <v>30</v>
      </c>
    </row>
    <row r="77" spans="2:29" x14ac:dyDescent="0.35">
      <c r="B77" s="3">
        <v>2025</v>
      </c>
      <c r="C77" s="3" t="s">
        <v>31</v>
      </c>
    </row>
    <row r="78" spans="2:29" x14ac:dyDescent="0.35">
      <c r="B78" s="3">
        <v>2025</v>
      </c>
      <c r="C78" s="3" t="s">
        <v>32</v>
      </c>
    </row>
  </sheetData>
  <pageMargins left="0.45" right="0.45" top="0.75" bottom="0.75" header="0.3" footer="0.3"/>
  <pageSetup paperSize="3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A230-EA9B-4BE7-B20A-6D18D67CCAC3}">
  <dimension ref="B1:Y597"/>
  <sheetViews>
    <sheetView showGridLines="0" zoomScaleNormal="100" workbookViewId="0">
      <pane xSplit="4" ySplit="5" topLeftCell="E6" activePane="bottomRight" state="frozen"/>
      <selection activeCell="V476" sqref="V476"/>
      <selection pane="topRight" activeCell="V476" sqref="V476"/>
      <selection pane="bottomLeft" activeCell="V476" sqref="V476"/>
      <selection pane="bottomRight" activeCell="E578" sqref="E578:V580"/>
    </sheetView>
  </sheetViews>
  <sheetFormatPr defaultColWidth="9.1796875" defaultRowHeight="14.5" x14ac:dyDescent="0.35"/>
  <cols>
    <col min="1" max="1" width="2.54296875" style="84" customWidth="1"/>
    <col min="2" max="2" width="20.1796875" style="84" customWidth="1"/>
    <col min="3" max="3" width="65.7265625" style="84" customWidth="1"/>
    <col min="4" max="4" width="24.1796875" style="84" customWidth="1"/>
    <col min="5" max="5" width="10.453125" style="84" customWidth="1"/>
    <col min="6" max="6" width="10.453125" style="114" customWidth="1"/>
    <col min="7" max="7" width="23.26953125" style="114" customWidth="1"/>
    <col min="8" max="17" width="10.7265625" style="84" customWidth="1"/>
    <col min="18" max="18" width="12.1796875" style="84" customWidth="1"/>
    <col min="19" max="21" width="10.7265625" style="84" customWidth="1"/>
    <col min="22" max="22" width="12.26953125" style="84" customWidth="1"/>
    <col min="23" max="23" width="9.26953125" style="84" customWidth="1"/>
    <col min="24" max="16384" width="9.1796875" style="84"/>
  </cols>
  <sheetData>
    <row r="1" spans="2:22" x14ac:dyDescent="0.35">
      <c r="B1" s="90" t="s">
        <v>145</v>
      </c>
      <c r="C1" s="114"/>
    </row>
    <row r="2" spans="2:22" x14ac:dyDescent="0.35">
      <c r="B2" s="90" t="s">
        <v>196</v>
      </c>
      <c r="C2" s="114"/>
      <c r="K2" s="103"/>
    </row>
    <row r="3" spans="2:22" x14ac:dyDescent="0.35">
      <c r="B3" s="90" t="s">
        <v>143</v>
      </c>
      <c r="C3" s="114"/>
    </row>
    <row r="5" spans="2:22" ht="43.5" x14ac:dyDescent="0.35">
      <c r="B5" s="115" t="s">
        <v>142</v>
      </c>
      <c r="C5" s="115" t="s">
        <v>141</v>
      </c>
      <c r="D5" s="116" t="s">
        <v>140</v>
      </c>
      <c r="E5" s="115" t="s">
        <v>18</v>
      </c>
      <c r="F5" s="117" t="s">
        <v>139</v>
      </c>
      <c r="G5" s="118" t="s">
        <v>138</v>
      </c>
      <c r="H5" s="119" t="s">
        <v>137</v>
      </c>
      <c r="I5" s="119" t="s">
        <v>136</v>
      </c>
      <c r="J5" s="120" t="s">
        <v>135</v>
      </c>
      <c r="K5" s="119" t="s">
        <v>134</v>
      </c>
      <c r="L5" s="120" t="s">
        <v>133</v>
      </c>
      <c r="M5" s="120" t="s">
        <v>132</v>
      </c>
      <c r="N5" s="120" t="s">
        <v>131</v>
      </c>
      <c r="O5" s="120" t="s">
        <v>130</v>
      </c>
      <c r="P5" s="119" t="s">
        <v>129</v>
      </c>
      <c r="Q5" s="119" t="s">
        <v>128</v>
      </c>
      <c r="R5" s="119" t="s">
        <v>127</v>
      </c>
      <c r="S5" s="119" t="s">
        <v>126</v>
      </c>
      <c r="T5" s="119" t="s">
        <v>125</v>
      </c>
      <c r="U5" s="119" t="s">
        <v>124</v>
      </c>
      <c r="V5" s="119" t="s">
        <v>123</v>
      </c>
    </row>
    <row r="6" spans="2:22" x14ac:dyDescent="0.35">
      <c r="B6" s="85">
        <v>101</v>
      </c>
      <c r="C6" s="86" t="s">
        <v>122</v>
      </c>
      <c r="D6" s="86" t="s">
        <v>63</v>
      </c>
      <c r="E6" s="86" t="s">
        <v>21</v>
      </c>
      <c r="F6" s="121">
        <v>1</v>
      </c>
      <c r="G6" s="85" t="s">
        <v>66</v>
      </c>
      <c r="H6" s="103">
        <v>0.23486580938733273</v>
      </c>
      <c r="I6" s="103">
        <v>1.4867385298851152E-3</v>
      </c>
      <c r="J6" s="103">
        <v>0.99928852968412429</v>
      </c>
      <c r="K6" s="103">
        <v>1.6609657041149193</v>
      </c>
      <c r="L6" s="103">
        <v>0.19526062444235201</v>
      </c>
      <c r="M6" s="103">
        <v>0.62272307254587977</v>
      </c>
      <c r="N6" s="103">
        <v>0.81798369698823137</v>
      </c>
      <c r="O6" s="103">
        <v>0.81798369698823137</v>
      </c>
      <c r="P6" s="103">
        <v>3.0233137130751708E-2</v>
      </c>
      <c r="Q6" s="103">
        <v>0.17175018979665807</v>
      </c>
      <c r="R6" s="104">
        <v>30028.372963007416</v>
      </c>
      <c r="S6" s="103">
        <v>0.58172478506208458</v>
      </c>
      <c r="T6" s="103">
        <v>5.8172478506208478E-2</v>
      </c>
      <c r="U6" s="103">
        <v>0.17175018979665807</v>
      </c>
      <c r="V6" s="104">
        <v>30060.076963793297</v>
      </c>
    </row>
    <row r="7" spans="2:22" x14ac:dyDescent="0.35">
      <c r="B7" s="85">
        <v>101</v>
      </c>
      <c r="C7" s="86" t="s">
        <v>122</v>
      </c>
      <c r="D7" s="86" t="s">
        <v>63</v>
      </c>
      <c r="E7" s="86" t="s">
        <v>22</v>
      </c>
      <c r="F7" s="121">
        <v>1</v>
      </c>
      <c r="G7" s="85" t="s">
        <v>66</v>
      </c>
      <c r="H7" s="103">
        <v>0.23170376634034254</v>
      </c>
      <c r="I7" s="103">
        <v>1.6112490447504973E-3</v>
      </c>
      <c r="J7" s="103">
        <v>0.55671040931539328</v>
      </c>
      <c r="K7" s="103">
        <v>1.2694547236236604</v>
      </c>
      <c r="L7" s="103">
        <v>0.15438988207361212</v>
      </c>
      <c r="M7" s="103">
        <v>0.49237854282935767</v>
      </c>
      <c r="N7" s="103">
        <v>0.64676842490296971</v>
      </c>
      <c r="O7" s="103">
        <v>0.64676842490296971</v>
      </c>
      <c r="P7" s="103">
        <v>3.2765084339005268E-2</v>
      </c>
      <c r="Q7" s="103">
        <v>0.13580050573204622</v>
      </c>
      <c r="R7" s="104">
        <v>23723.315766098287</v>
      </c>
      <c r="S7" s="103">
        <v>0.45996176249834997</v>
      </c>
      <c r="T7" s="103">
        <v>4.5996176249834993E-2</v>
      </c>
      <c r="U7" s="103">
        <v>0.13580050573204622</v>
      </c>
      <c r="V7" s="104">
        <v>23748.38368215445</v>
      </c>
    </row>
    <row r="8" spans="2:22" x14ac:dyDescent="0.35">
      <c r="B8" s="85">
        <v>101</v>
      </c>
      <c r="C8" s="86" t="s">
        <v>122</v>
      </c>
      <c r="D8" s="86" t="s">
        <v>63</v>
      </c>
      <c r="E8" s="86" t="s">
        <v>23</v>
      </c>
      <c r="F8" s="121">
        <v>1</v>
      </c>
      <c r="G8" s="85" t="s">
        <v>66</v>
      </c>
      <c r="H8" s="103">
        <v>0.16374980650035614</v>
      </c>
      <c r="I8" s="103">
        <v>2.225574665745736E-3</v>
      </c>
      <c r="J8" s="103">
        <v>0.76717444711163085</v>
      </c>
      <c r="K8" s="103">
        <v>1.4521522584209567</v>
      </c>
      <c r="L8" s="103">
        <v>0.18195025773487175</v>
      </c>
      <c r="M8" s="103">
        <v>0.58027379493823972</v>
      </c>
      <c r="N8" s="103">
        <v>0.76222405267311133</v>
      </c>
      <c r="O8" s="103">
        <v>0.76222405267311133</v>
      </c>
      <c r="P8" s="103">
        <v>4.5257523573709463E-2</v>
      </c>
      <c r="Q8" s="103">
        <v>0.16004246318868656</v>
      </c>
      <c r="R8" s="104">
        <v>27863.10353774406</v>
      </c>
      <c r="S8" s="103">
        <v>0.54207024521760883</v>
      </c>
      <c r="T8" s="103">
        <v>5.4207024521760891E-2</v>
      </c>
      <c r="U8" s="103">
        <v>0.16004246318868656</v>
      </c>
      <c r="V8" s="104">
        <v>27892.646366108424</v>
      </c>
    </row>
    <row r="9" spans="2:22" x14ac:dyDescent="0.35">
      <c r="B9" s="85">
        <v>101</v>
      </c>
      <c r="C9" s="86" t="s">
        <v>122</v>
      </c>
      <c r="D9" s="86" t="s">
        <v>63</v>
      </c>
      <c r="E9" s="86" t="s">
        <v>24</v>
      </c>
      <c r="F9" s="121">
        <v>2</v>
      </c>
      <c r="G9" s="85" t="s">
        <v>66</v>
      </c>
      <c r="H9" s="103">
        <v>6.8986033112180517E-2</v>
      </c>
      <c r="I9" s="103">
        <v>2.5900145134685093E-3</v>
      </c>
      <c r="J9" s="103">
        <v>0.86793036932882173</v>
      </c>
      <c r="K9" s="103">
        <v>1.5175544453471534</v>
      </c>
      <c r="L9" s="103">
        <v>0.18544303557056116</v>
      </c>
      <c r="M9" s="103">
        <v>0.59141292425205993</v>
      </c>
      <c r="N9" s="103">
        <v>0.7768559598226209</v>
      </c>
      <c r="O9" s="103">
        <v>0.7768559598226209</v>
      </c>
      <c r="P9" s="103">
        <v>5.2668483652186938E-2</v>
      </c>
      <c r="Q9" s="103">
        <v>0.16311469169307882</v>
      </c>
      <c r="R9" s="104">
        <v>28390.511978451301</v>
      </c>
      <c r="S9" s="103">
        <v>0.55247600644847028</v>
      </c>
      <c r="T9" s="103">
        <v>5.5247600644847031E-2</v>
      </c>
      <c r="U9" s="103">
        <v>0.16311469169307882</v>
      </c>
      <c r="V9" s="104">
        <v>28420.62192080274</v>
      </c>
    </row>
    <row r="10" spans="2:22" x14ac:dyDescent="0.35">
      <c r="B10" s="85">
        <v>101</v>
      </c>
      <c r="C10" s="86" t="s">
        <v>122</v>
      </c>
      <c r="D10" s="86" t="s">
        <v>63</v>
      </c>
      <c r="E10" s="86" t="s">
        <v>25</v>
      </c>
      <c r="F10" s="121">
        <v>2</v>
      </c>
      <c r="G10" s="85" t="s">
        <v>66</v>
      </c>
      <c r="H10" s="103">
        <v>5.8214406622299486E-2</v>
      </c>
      <c r="I10" s="103">
        <v>4.4488329646511545E-4</v>
      </c>
      <c r="J10" s="103">
        <v>0.40325145163123832</v>
      </c>
      <c r="K10" s="103">
        <v>0.94666894815457592</v>
      </c>
      <c r="L10" s="103">
        <v>0.11529903481941121</v>
      </c>
      <c r="M10" s="103">
        <v>0.36771043537001413</v>
      </c>
      <c r="N10" s="103">
        <v>0.48300947018942536</v>
      </c>
      <c r="O10" s="103">
        <v>0.48300947018942536</v>
      </c>
      <c r="P10" s="103">
        <v>9.0467943346097656E-3</v>
      </c>
      <c r="Q10" s="103">
        <v>0.10141640778912811</v>
      </c>
      <c r="R10" s="104">
        <v>17671.405513893205</v>
      </c>
      <c r="S10" s="103">
        <v>0.34350144295472118</v>
      </c>
      <c r="T10" s="103">
        <v>3.4350144295472111E-2</v>
      </c>
      <c r="U10" s="103">
        <v>0.10141640778912811</v>
      </c>
      <c r="V10" s="104">
        <v>17690.126342534233</v>
      </c>
    </row>
    <row r="11" spans="2:22" x14ac:dyDescent="0.35">
      <c r="B11" s="85">
        <v>101</v>
      </c>
      <c r="C11" s="86" t="s">
        <v>122</v>
      </c>
      <c r="D11" s="86" t="s">
        <v>63</v>
      </c>
      <c r="E11" s="86" t="s">
        <v>26</v>
      </c>
      <c r="F11" s="121">
        <v>2</v>
      </c>
      <c r="G11" s="85" t="s">
        <v>66</v>
      </c>
      <c r="H11" s="103">
        <v>2.2553646403244046E-2</v>
      </c>
      <c r="I11" s="103">
        <v>2.5407819824740832E-3</v>
      </c>
      <c r="J11" s="103">
        <v>0.4267650796392497</v>
      </c>
      <c r="K11" s="103">
        <v>1.3882689779182806</v>
      </c>
      <c r="L11" s="103">
        <v>0.1725955486004582</v>
      </c>
      <c r="M11" s="103">
        <v>0.55043985769875869</v>
      </c>
      <c r="N11" s="103">
        <v>0.72303540629921692</v>
      </c>
      <c r="O11" s="103">
        <v>0.72303540629921692</v>
      </c>
      <c r="P11" s="103">
        <v>5.166732989789264E-2</v>
      </c>
      <c r="Q11" s="103">
        <v>0.15181411160005176</v>
      </c>
      <c r="R11" s="104">
        <v>26338.945940693833</v>
      </c>
      <c r="S11" s="103">
        <v>0.51420048818863007</v>
      </c>
      <c r="T11" s="103">
        <v>5.1420048818862987E-2</v>
      </c>
      <c r="U11" s="103">
        <v>0.15181411160005176</v>
      </c>
      <c r="V11" s="104">
        <v>26366.969867300118</v>
      </c>
    </row>
    <row r="12" spans="2:22" x14ac:dyDescent="0.35">
      <c r="B12" s="85">
        <v>101</v>
      </c>
      <c r="C12" s="86" t="s">
        <v>122</v>
      </c>
      <c r="D12" s="86" t="s">
        <v>63</v>
      </c>
      <c r="E12" s="86" t="s">
        <v>27</v>
      </c>
      <c r="F12" s="121">
        <v>3</v>
      </c>
      <c r="G12" s="85" t="s">
        <v>66</v>
      </c>
      <c r="H12" s="103">
        <v>0.10059442877354118</v>
      </c>
      <c r="I12" s="103">
        <v>2.6834348007497241E-3</v>
      </c>
      <c r="J12" s="103">
        <v>0.51185744036391012</v>
      </c>
      <c r="K12" s="103">
        <v>1.4955893079407134</v>
      </c>
      <c r="L12" s="103">
        <v>0.18371011003467302</v>
      </c>
      <c r="M12" s="103">
        <v>0.58588629686733551</v>
      </c>
      <c r="N12" s="103">
        <v>0.76959640690200859</v>
      </c>
      <c r="O12" s="103">
        <v>0.76959640690200859</v>
      </c>
      <c r="P12" s="103">
        <v>5.4568204618176429E-2</v>
      </c>
      <c r="Q12" s="103">
        <v>0.16159041975887667</v>
      </c>
      <c r="R12" s="104">
        <v>28012.400136759316</v>
      </c>
      <c r="S12" s="103">
        <v>0.54731323623930928</v>
      </c>
      <c r="T12" s="103">
        <v>5.473132362393094E-2</v>
      </c>
      <c r="U12" s="103">
        <v>0.16159041975887667</v>
      </c>
      <c r="V12" s="104">
        <v>28042.22870813436</v>
      </c>
    </row>
    <row r="13" spans="2:22" x14ac:dyDescent="0.35">
      <c r="B13" s="85">
        <v>101</v>
      </c>
      <c r="C13" s="86" t="s">
        <v>122</v>
      </c>
      <c r="D13" s="86" t="s">
        <v>63</v>
      </c>
      <c r="E13" s="86" t="s">
        <v>28</v>
      </c>
      <c r="F13" s="121">
        <v>3</v>
      </c>
      <c r="G13" s="85" t="s">
        <v>66</v>
      </c>
      <c r="H13" s="103">
        <v>0.19982916420736566</v>
      </c>
      <c r="I13" s="103">
        <v>1.4802653912552493E-3</v>
      </c>
      <c r="J13" s="103">
        <v>0.22688689091415179</v>
      </c>
      <c r="K13" s="103">
        <v>1.2142144162616602</v>
      </c>
      <c r="L13" s="103">
        <v>0.15238651682128648</v>
      </c>
      <c r="M13" s="103">
        <v>0.48598943202464329</v>
      </c>
      <c r="N13" s="103">
        <v>0.63837594884592974</v>
      </c>
      <c r="O13" s="103">
        <v>0.63837594884592974</v>
      </c>
      <c r="P13" s="103">
        <v>3.0101504510805947E-2</v>
      </c>
      <c r="Q13" s="103">
        <v>0.1340383564851019</v>
      </c>
      <c r="R13" s="104">
        <v>23283.144743661585</v>
      </c>
      <c r="S13" s="103">
        <v>0.45399329228507318</v>
      </c>
      <c r="T13" s="103">
        <v>4.5399329228507326E-2</v>
      </c>
      <c r="U13" s="103">
        <v>0.1340383564851019</v>
      </c>
      <c r="V13" s="104">
        <v>23307.887378091116</v>
      </c>
    </row>
    <row r="14" spans="2:22" x14ac:dyDescent="0.35">
      <c r="B14" s="85">
        <v>101</v>
      </c>
      <c r="C14" s="86" t="s">
        <v>122</v>
      </c>
      <c r="D14" s="86" t="s">
        <v>63</v>
      </c>
      <c r="E14" s="86" t="s">
        <v>29</v>
      </c>
      <c r="F14" s="121">
        <v>3</v>
      </c>
      <c r="G14" s="85" t="s">
        <v>66</v>
      </c>
      <c r="H14" s="103">
        <v>0.17023183817052276</v>
      </c>
      <c r="I14" s="103">
        <v>2.4815820205179627E-3</v>
      </c>
      <c r="J14" s="103">
        <v>0.18236999555633315</v>
      </c>
      <c r="K14" s="103">
        <v>1.1899317534135054</v>
      </c>
      <c r="L14" s="103">
        <v>0.14951933721104096</v>
      </c>
      <c r="M14" s="103">
        <v>0.47684545380818461</v>
      </c>
      <c r="N14" s="103">
        <v>0.62636479101922538</v>
      </c>
      <c r="O14" s="103">
        <v>0.62636479101922538</v>
      </c>
      <c r="P14" s="103">
        <v>5.0463486362544843E-2</v>
      </c>
      <c r="Q14" s="103">
        <v>0.13151640079819807</v>
      </c>
      <c r="R14" s="104">
        <v>22803.563591077702</v>
      </c>
      <c r="S14" s="103">
        <v>0.44545132716912667</v>
      </c>
      <c r="T14" s="103">
        <v>4.4545132716912676E-2</v>
      </c>
      <c r="U14" s="103">
        <v>0.13151640079819807</v>
      </c>
      <c r="V14" s="104">
        <v>22827.840688408418</v>
      </c>
    </row>
    <row r="15" spans="2:22" x14ac:dyDescent="0.35">
      <c r="B15" s="85">
        <v>101</v>
      </c>
      <c r="C15" s="86" t="s">
        <v>122</v>
      </c>
      <c r="D15" s="86" t="s">
        <v>63</v>
      </c>
      <c r="E15" s="86" t="s">
        <v>30</v>
      </c>
      <c r="F15" s="121">
        <v>4</v>
      </c>
      <c r="G15" s="85" t="s">
        <v>66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4"/>
      <c r="S15" s="103"/>
      <c r="T15" s="103"/>
      <c r="U15" s="103"/>
      <c r="V15" s="104"/>
    </row>
    <row r="16" spans="2:22" x14ac:dyDescent="0.35">
      <c r="B16" s="85">
        <v>101</v>
      </c>
      <c r="C16" s="86" t="s">
        <v>122</v>
      </c>
      <c r="D16" s="86" t="s">
        <v>63</v>
      </c>
      <c r="E16" s="86" t="s">
        <v>31</v>
      </c>
      <c r="F16" s="121">
        <v>4</v>
      </c>
      <c r="G16" s="85" t="s">
        <v>66</v>
      </c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4"/>
      <c r="S16" s="103"/>
      <c r="T16" s="103"/>
      <c r="U16" s="103"/>
      <c r="V16" s="104"/>
    </row>
    <row r="17" spans="2:22" x14ac:dyDescent="0.35">
      <c r="B17" s="85">
        <v>101</v>
      </c>
      <c r="C17" s="86" t="s">
        <v>122</v>
      </c>
      <c r="D17" s="86" t="s">
        <v>63</v>
      </c>
      <c r="E17" s="86" t="s">
        <v>32</v>
      </c>
      <c r="F17" s="121">
        <v>4</v>
      </c>
      <c r="G17" s="85" t="s">
        <v>66</v>
      </c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  <c r="S17" s="103"/>
      <c r="T17" s="103"/>
      <c r="U17" s="103"/>
      <c r="V17" s="104"/>
    </row>
    <row r="18" spans="2:22" x14ac:dyDescent="0.35">
      <c r="B18" s="109">
        <v>101</v>
      </c>
      <c r="C18" s="107" t="s">
        <v>122</v>
      </c>
      <c r="D18" s="107"/>
      <c r="E18" s="107" t="s">
        <v>62</v>
      </c>
      <c r="F18" s="122"/>
      <c r="G18" s="109"/>
      <c r="H18" s="105">
        <f>SUM(H6:H17)</f>
        <v>1.2507288995171852</v>
      </c>
      <c r="I18" s="105">
        <f t="shared" ref="I18:V18" si="0">SUM(I6:I17)</f>
        <v>1.7544524245311992E-2</v>
      </c>
      <c r="J18" s="105">
        <f t="shared" si="0"/>
        <v>4.9422346135448523</v>
      </c>
      <c r="K18" s="105">
        <f t="shared" si="0"/>
        <v>12.134800535195426</v>
      </c>
      <c r="L18" s="105">
        <f t="shared" si="0"/>
        <v>1.490554347308267</v>
      </c>
      <c r="M18" s="105">
        <f t="shared" si="0"/>
        <v>4.7536598103344732</v>
      </c>
      <c r="N18" s="105">
        <f t="shared" si="0"/>
        <v>6.2442141576427392</v>
      </c>
      <c r="O18" s="105">
        <f t="shared" si="0"/>
        <v>6.2442141576427392</v>
      </c>
      <c r="P18" s="105">
        <f t="shared" si="0"/>
        <v>0.35677154841968295</v>
      </c>
      <c r="Q18" s="105">
        <f t="shared" si="0"/>
        <v>1.3110835468418263</v>
      </c>
      <c r="R18" s="106">
        <f t="shared" si="0"/>
        <v>228114.76417138666</v>
      </c>
      <c r="S18" s="105">
        <f t="shared" si="0"/>
        <v>4.4406925860633741</v>
      </c>
      <c r="T18" s="105">
        <f t="shared" si="0"/>
        <v>0.44406925860633745</v>
      </c>
      <c r="U18" s="105">
        <f t="shared" si="0"/>
        <v>1.3110835468418263</v>
      </c>
      <c r="V18" s="106">
        <f t="shared" si="0"/>
        <v>228356.78191732714</v>
      </c>
    </row>
    <row r="19" spans="2:22" x14ac:dyDescent="0.35">
      <c r="B19" s="85">
        <v>102</v>
      </c>
      <c r="C19" s="86" t="s">
        <v>121</v>
      </c>
      <c r="D19" s="86" t="s">
        <v>63</v>
      </c>
      <c r="E19" s="86" t="s">
        <v>21</v>
      </c>
      <c r="F19" s="121">
        <v>1</v>
      </c>
      <c r="G19" s="85" t="s">
        <v>66</v>
      </c>
      <c r="H19" s="103">
        <v>0.10805482303554385</v>
      </c>
      <c r="I19" s="103">
        <v>9.5667313256339983E-4</v>
      </c>
      <c r="J19" s="103">
        <v>1.200112265756522</v>
      </c>
      <c r="K19" s="103">
        <v>1.4249536315661411</v>
      </c>
      <c r="L19" s="103">
        <v>0.21035912373507629</v>
      </c>
      <c r="M19" s="103">
        <v>0.30480607724878389</v>
      </c>
      <c r="N19" s="103">
        <v>0.51516520098386009</v>
      </c>
      <c r="O19" s="103">
        <v>0.51516520098386009</v>
      </c>
      <c r="P19" s="103">
        <v>2.3832909618246093E-2</v>
      </c>
      <c r="Q19" s="103">
        <v>0.1394981503397463</v>
      </c>
      <c r="R19" s="104">
        <v>24433.173959078198</v>
      </c>
      <c r="S19" s="103">
        <v>0.47322740938245927</v>
      </c>
      <c r="T19" s="103">
        <v>4.7322740938245934E-2</v>
      </c>
      <c r="U19" s="103">
        <v>0.1394981503397463</v>
      </c>
      <c r="V19" s="104">
        <v>24458.964852889538</v>
      </c>
    </row>
    <row r="20" spans="2:22" x14ac:dyDescent="0.35">
      <c r="B20" s="85">
        <v>102</v>
      </c>
      <c r="C20" s="86" t="s">
        <v>121</v>
      </c>
      <c r="D20" s="86" t="s">
        <v>63</v>
      </c>
      <c r="E20" s="86" t="s">
        <v>22</v>
      </c>
      <c r="F20" s="121">
        <v>1</v>
      </c>
      <c r="G20" s="85" t="s">
        <v>66</v>
      </c>
      <c r="H20" s="103">
        <v>6.822566081018327E-3</v>
      </c>
      <c r="I20" s="103">
        <v>1.3325864498966624E-3</v>
      </c>
      <c r="J20" s="103">
        <v>0.80523237822628335</v>
      </c>
      <c r="K20" s="103">
        <v>1.3759804215336566</v>
      </c>
      <c r="L20" s="103">
        <v>0.20713734505121084</v>
      </c>
      <c r="M20" s="103">
        <v>0.30013778568644833</v>
      </c>
      <c r="N20" s="103">
        <v>0.50727513073765917</v>
      </c>
      <c r="O20" s="103">
        <v>0.50727513073765917</v>
      </c>
      <c r="P20" s="103">
        <v>3.3197767699180002E-2</v>
      </c>
      <c r="Q20" s="103">
        <v>0.13736165081824589</v>
      </c>
      <c r="R20" s="104">
        <v>24034.247674823582</v>
      </c>
      <c r="S20" s="103">
        <v>0.46597964207340076</v>
      </c>
      <c r="T20" s="103">
        <v>4.6597964207340067E-2</v>
      </c>
      <c r="U20" s="103">
        <v>0.13736165081824589</v>
      </c>
      <c r="V20" s="104">
        <v>24059.643565316579</v>
      </c>
    </row>
    <row r="21" spans="2:22" x14ac:dyDescent="0.35">
      <c r="B21" s="85">
        <v>102</v>
      </c>
      <c r="C21" s="86" t="s">
        <v>121</v>
      </c>
      <c r="D21" s="86" t="s">
        <v>63</v>
      </c>
      <c r="E21" s="86" t="s">
        <v>23</v>
      </c>
      <c r="F21" s="121">
        <v>1</v>
      </c>
      <c r="G21" s="85" t="s">
        <v>66</v>
      </c>
      <c r="H21" s="103">
        <v>0</v>
      </c>
      <c r="I21" s="103">
        <v>1.8988450999081639E-3</v>
      </c>
      <c r="J21" s="103">
        <v>0.90747893903805021</v>
      </c>
      <c r="K21" s="103">
        <v>1.5140544816934183</v>
      </c>
      <c r="L21" s="103">
        <v>0.25180767580581159</v>
      </c>
      <c r="M21" s="103">
        <v>0.36486418331046166</v>
      </c>
      <c r="N21" s="103">
        <v>0.6166718591162732</v>
      </c>
      <c r="O21" s="103">
        <v>0.6166718591162732</v>
      </c>
      <c r="P21" s="103">
        <v>4.7304562138063035E-2</v>
      </c>
      <c r="Q21" s="103">
        <v>0.16698446158436833</v>
      </c>
      <c r="R21" s="104">
        <v>29117.377971053647</v>
      </c>
      <c r="S21" s="103">
        <v>0.56647076660327766</v>
      </c>
      <c r="T21" s="103">
        <v>5.6647076660327755E-2</v>
      </c>
      <c r="U21" s="103">
        <v>0.16698446158436833</v>
      </c>
      <c r="V21" s="104">
        <v>29148.250627833524</v>
      </c>
    </row>
    <row r="22" spans="2:22" x14ac:dyDescent="0.35">
      <c r="B22" s="85">
        <v>102</v>
      </c>
      <c r="C22" s="86" t="s">
        <v>121</v>
      </c>
      <c r="D22" s="86" t="s">
        <v>63</v>
      </c>
      <c r="E22" s="86" t="s">
        <v>24</v>
      </c>
      <c r="F22" s="121">
        <v>2</v>
      </c>
      <c r="G22" s="85" t="s">
        <v>66</v>
      </c>
      <c r="H22" s="103">
        <v>1.6514862057657873E-2</v>
      </c>
      <c r="I22" s="103">
        <v>2.212869475480171E-3</v>
      </c>
      <c r="J22" s="103">
        <v>1.0879910260843009</v>
      </c>
      <c r="K22" s="103">
        <v>1.5868438944111067</v>
      </c>
      <c r="L22" s="103">
        <v>0.25691819317783748</v>
      </c>
      <c r="M22" s="103">
        <v>0.37226921868625423</v>
      </c>
      <c r="N22" s="103">
        <v>0.62918741186409166</v>
      </c>
      <c r="O22" s="103">
        <v>0.62918741186409166</v>
      </c>
      <c r="P22" s="103">
        <v>5.5127625529506022E-2</v>
      </c>
      <c r="Q22" s="103">
        <v>0.17037346467593173</v>
      </c>
      <c r="R22" s="104">
        <v>29700.344661239997</v>
      </c>
      <c r="S22" s="103">
        <v>0.5779674721115855</v>
      </c>
      <c r="T22" s="103">
        <v>5.7796747211158524E-2</v>
      </c>
      <c r="U22" s="103">
        <v>0.17037346467593173</v>
      </c>
      <c r="V22" s="104">
        <v>29731.843888470077</v>
      </c>
    </row>
    <row r="23" spans="2:22" x14ac:dyDescent="0.35">
      <c r="B23" s="85">
        <v>102</v>
      </c>
      <c r="C23" s="86" t="s">
        <v>121</v>
      </c>
      <c r="D23" s="86" t="s">
        <v>63</v>
      </c>
      <c r="E23" s="86" t="s">
        <v>25</v>
      </c>
      <c r="F23" s="121">
        <v>2</v>
      </c>
      <c r="G23" s="85" t="s">
        <v>66</v>
      </c>
      <c r="H23" s="103">
        <v>1.4844459565569398E-3</v>
      </c>
      <c r="I23" s="103">
        <v>1.0012863695916324E-3</v>
      </c>
      <c r="J23" s="103">
        <v>0.96645863394220399</v>
      </c>
      <c r="K23" s="103">
        <v>1.4976182458862299</v>
      </c>
      <c r="L23" s="103">
        <v>0.24741803019699524</v>
      </c>
      <c r="M23" s="103">
        <v>0.35850367640789105</v>
      </c>
      <c r="N23" s="103">
        <v>0.60592170660488631</v>
      </c>
      <c r="O23" s="103">
        <v>0.60592170660488631</v>
      </c>
      <c r="P23" s="103">
        <v>2.4944327102107328E-2</v>
      </c>
      <c r="Q23" s="103">
        <v>0.16407349945349314</v>
      </c>
      <c r="R23" s="104">
        <v>28604.669972510641</v>
      </c>
      <c r="S23" s="103">
        <v>0.55659574629190112</v>
      </c>
      <c r="T23" s="103">
        <v>5.5659574629190099E-2</v>
      </c>
      <c r="U23" s="103">
        <v>0.16407349945349314</v>
      </c>
      <c r="V23" s="104">
        <v>28635.004440683551</v>
      </c>
    </row>
    <row r="24" spans="2:22" x14ac:dyDescent="0.35">
      <c r="B24" s="85">
        <v>102</v>
      </c>
      <c r="C24" s="86" t="s">
        <v>121</v>
      </c>
      <c r="D24" s="86" t="s">
        <v>63</v>
      </c>
      <c r="E24" s="86" t="s">
        <v>26</v>
      </c>
      <c r="F24" s="121">
        <v>2</v>
      </c>
      <c r="G24" s="85" t="s">
        <v>66</v>
      </c>
      <c r="H24" s="103">
        <v>3.753246587046349E-3</v>
      </c>
      <c r="I24" s="103">
        <v>2.2395637704915772E-3</v>
      </c>
      <c r="J24" s="103">
        <v>1.0211431202029746</v>
      </c>
      <c r="K24" s="103">
        <v>1.5094425250578465</v>
      </c>
      <c r="L24" s="103">
        <v>0.2497174182985869</v>
      </c>
      <c r="M24" s="103">
        <v>0.36183544284080948</v>
      </c>
      <c r="N24" s="103">
        <v>0.61155286113939644</v>
      </c>
      <c r="O24" s="103">
        <v>0.61155286113939644</v>
      </c>
      <c r="P24" s="103">
        <v>5.5792641299965598E-2</v>
      </c>
      <c r="Q24" s="103">
        <v>0.16559832224886303</v>
      </c>
      <c r="R24" s="104">
        <v>28779.293090732088</v>
      </c>
      <c r="S24" s="103">
        <v>0.56176848829215487</v>
      </c>
      <c r="T24" s="103">
        <v>5.617684882921551E-2</v>
      </c>
      <c r="U24" s="103">
        <v>0.16559832224886303</v>
      </c>
      <c r="V24" s="104">
        <v>28809.909473344014</v>
      </c>
    </row>
    <row r="25" spans="2:22" x14ac:dyDescent="0.35">
      <c r="B25" s="85">
        <v>102</v>
      </c>
      <c r="C25" s="86" t="s">
        <v>121</v>
      </c>
      <c r="D25" s="86" t="s">
        <v>63</v>
      </c>
      <c r="E25" s="86" t="s">
        <v>27</v>
      </c>
      <c r="F25" s="121">
        <v>3</v>
      </c>
      <c r="G25" s="85" t="s">
        <v>66</v>
      </c>
      <c r="H25" s="103">
        <v>5.1376778407557722E-2</v>
      </c>
      <c r="I25" s="103">
        <v>1.9956348670864608E-3</v>
      </c>
      <c r="J25" s="103">
        <v>0.88475756276678597</v>
      </c>
      <c r="K25" s="103">
        <v>1.3583192452064339</v>
      </c>
      <c r="L25" s="103">
        <v>0.21986582396215154</v>
      </c>
      <c r="M25" s="103">
        <v>0.31858109186352562</v>
      </c>
      <c r="N25" s="103">
        <v>0.53844691582567727</v>
      </c>
      <c r="O25" s="103">
        <v>0.53844691582567727</v>
      </c>
      <c r="P25" s="103">
        <v>4.971581598706621E-2</v>
      </c>
      <c r="Q25" s="103">
        <v>0.14580245069032968</v>
      </c>
      <c r="R25" s="104">
        <v>25302.147569763973</v>
      </c>
      <c r="S25" s="103">
        <v>0.4946138415008029</v>
      </c>
      <c r="T25" s="103">
        <v>4.9461384150080279E-2</v>
      </c>
      <c r="U25" s="103">
        <v>0.14580245069032968</v>
      </c>
      <c r="V25" s="104">
        <v>25329.104024125765</v>
      </c>
    </row>
    <row r="26" spans="2:22" x14ac:dyDescent="0.35">
      <c r="B26" s="85">
        <v>102</v>
      </c>
      <c r="C26" s="86" t="s">
        <v>121</v>
      </c>
      <c r="D26" s="86" t="s">
        <v>63</v>
      </c>
      <c r="E26" s="86" t="s">
        <v>28</v>
      </c>
      <c r="F26" s="121">
        <v>3</v>
      </c>
      <c r="G26" s="85" t="s">
        <v>66</v>
      </c>
      <c r="H26" s="103">
        <v>1.0068683782037223E-2</v>
      </c>
      <c r="I26" s="103">
        <v>1.2219449811260001E-3</v>
      </c>
      <c r="J26" s="103">
        <v>0.6695486883635311</v>
      </c>
      <c r="K26" s="103">
        <v>1.2478805566991322</v>
      </c>
      <c r="L26" s="103">
        <v>0.20310258604892051</v>
      </c>
      <c r="M26" s="103">
        <v>0.29429150223415007</v>
      </c>
      <c r="N26" s="103">
        <v>0.49739408828307058</v>
      </c>
      <c r="O26" s="103">
        <v>0.49739408828307058</v>
      </c>
      <c r="P26" s="103">
        <v>3.0441436371910876E-2</v>
      </c>
      <c r="Q26" s="103">
        <v>0.13468602920558423</v>
      </c>
      <c r="R26" s="104">
        <v>23428.369230441389</v>
      </c>
      <c r="S26" s="103">
        <v>0.45690298061829315</v>
      </c>
      <c r="T26" s="103">
        <v>4.5690298061829324E-2</v>
      </c>
      <c r="U26" s="103">
        <v>0.13468602920558423</v>
      </c>
      <c r="V26" s="104">
        <v>23453.270442885092</v>
      </c>
    </row>
    <row r="27" spans="2:22" x14ac:dyDescent="0.35">
      <c r="B27" s="85">
        <v>102</v>
      </c>
      <c r="C27" s="86" t="s">
        <v>121</v>
      </c>
      <c r="D27" s="86" t="s">
        <v>63</v>
      </c>
      <c r="E27" s="86" t="s">
        <v>29</v>
      </c>
      <c r="F27" s="121">
        <v>3</v>
      </c>
      <c r="G27" s="85" t="s">
        <v>66</v>
      </c>
      <c r="H27" s="103">
        <v>0</v>
      </c>
      <c r="I27" s="103">
        <v>2.1482775919174674E-3</v>
      </c>
      <c r="J27" s="103">
        <v>0.53180659482239645</v>
      </c>
      <c r="K27" s="103">
        <v>1.2597605470732733</v>
      </c>
      <c r="L27" s="103">
        <v>0.20988794133390487</v>
      </c>
      <c r="M27" s="103">
        <v>0.30412334356545401</v>
      </c>
      <c r="N27" s="103">
        <v>0.51401128489935888</v>
      </c>
      <c r="O27" s="103">
        <v>0.51401128489935888</v>
      </c>
      <c r="P27" s="103">
        <v>5.3518494395136895E-2</v>
      </c>
      <c r="Q27" s="103">
        <v>0.13918568909599813</v>
      </c>
      <c r="R27" s="104">
        <v>24171.133204715599</v>
      </c>
      <c r="S27" s="103">
        <v>0.47216742955798657</v>
      </c>
      <c r="T27" s="103">
        <v>4.7216742955798648E-2</v>
      </c>
      <c r="U27" s="103">
        <v>0.13918568909599813</v>
      </c>
      <c r="V27" s="104">
        <v>24196.866329626504</v>
      </c>
    </row>
    <row r="28" spans="2:22" x14ac:dyDescent="0.35">
      <c r="B28" s="85">
        <v>102</v>
      </c>
      <c r="C28" s="86" t="s">
        <v>121</v>
      </c>
      <c r="D28" s="86" t="s">
        <v>63</v>
      </c>
      <c r="E28" s="86" t="s">
        <v>30</v>
      </c>
      <c r="F28" s="121">
        <v>4</v>
      </c>
      <c r="G28" s="85" t="s">
        <v>66</v>
      </c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4"/>
      <c r="S28" s="103"/>
      <c r="T28" s="103"/>
      <c r="U28" s="103"/>
      <c r="V28" s="104"/>
    </row>
    <row r="29" spans="2:22" x14ac:dyDescent="0.35">
      <c r="B29" s="85">
        <v>102</v>
      </c>
      <c r="C29" s="86" t="s">
        <v>121</v>
      </c>
      <c r="D29" s="86" t="s">
        <v>63</v>
      </c>
      <c r="E29" s="86" t="s">
        <v>31</v>
      </c>
      <c r="F29" s="121">
        <v>4</v>
      </c>
      <c r="G29" s="85" t="s">
        <v>66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4"/>
      <c r="S29" s="103"/>
      <c r="T29" s="103"/>
      <c r="U29" s="103"/>
      <c r="V29" s="104"/>
    </row>
    <row r="30" spans="2:22" x14ac:dyDescent="0.35">
      <c r="B30" s="85">
        <v>102</v>
      </c>
      <c r="C30" s="86" t="s">
        <v>121</v>
      </c>
      <c r="D30" s="86" t="s">
        <v>63</v>
      </c>
      <c r="E30" s="86" t="s">
        <v>32</v>
      </c>
      <c r="F30" s="121">
        <v>4</v>
      </c>
      <c r="G30" s="85" t="s">
        <v>66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4"/>
      <c r="S30" s="103"/>
      <c r="T30" s="103"/>
      <c r="U30" s="103"/>
      <c r="V30" s="104"/>
    </row>
    <row r="31" spans="2:22" x14ac:dyDescent="0.35">
      <c r="B31" s="109">
        <v>102</v>
      </c>
      <c r="C31" s="107" t="s">
        <v>121</v>
      </c>
      <c r="D31" s="107"/>
      <c r="E31" s="107" t="s">
        <v>62</v>
      </c>
      <c r="F31" s="122"/>
      <c r="G31" s="109"/>
      <c r="H31" s="105">
        <f>SUM(H19:H30)</f>
        <v>0.19807540590741832</v>
      </c>
      <c r="I31" s="105">
        <f t="shared" ref="I31:V31" si="1">SUM(I19:I30)</f>
        <v>1.5007681738061536E-2</v>
      </c>
      <c r="J31" s="105">
        <f t="shared" si="1"/>
        <v>8.0745292092030496</v>
      </c>
      <c r="K31" s="105">
        <f t="shared" si="1"/>
        <v>12.774853549127238</v>
      </c>
      <c r="L31" s="105">
        <f t="shared" si="1"/>
        <v>2.0562141376104952</v>
      </c>
      <c r="M31" s="105">
        <f t="shared" si="1"/>
        <v>2.9794123218437787</v>
      </c>
      <c r="N31" s="105">
        <f t="shared" si="1"/>
        <v>5.0356264594542735</v>
      </c>
      <c r="O31" s="105">
        <f t="shared" si="1"/>
        <v>5.0356264594542735</v>
      </c>
      <c r="P31" s="105">
        <f t="shared" si="1"/>
        <v>0.37387558014118205</v>
      </c>
      <c r="Q31" s="105">
        <f t="shared" si="1"/>
        <v>1.3635637181125606</v>
      </c>
      <c r="R31" s="106">
        <f t="shared" si="1"/>
        <v>237570.75733435911</v>
      </c>
      <c r="S31" s="105">
        <f t="shared" si="1"/>
        <v>4.625693776431862</v>
      </c>
      <c r="T31" s="105">
        <f t="shared" si="1"/>
        <v>0.46256937764318617</v>
      </c>
      <c r="U31" s="105">
        <f t="shared" si="1"/>
        <v>1.3635637181125606</v>
      </c>
      <c r="V31" s="106">
        <f t="shared" si="1"/>
        <v>237822.8576451746</v>
      </c>
    </row>
    <row r="32" spans="2:22" x14ac:dyDescent="0.35">
      <c r="B32" s="85">
        <v>103</v>
      </c>
      <c r="C32" s="86" t="s">
        <v>120</v>
      </c>
      <c r="D32" s="86" t="s">
        <v>63</v>
      </c>
      <c r="E32" s="86" t="s">
        <v>21</v>
      </c>
      <c r="F32" s="121">
        <v>1</v>
      </c>
      <c r="G32" s="85" t="s">
        <v>66</v>
      </c>
      <c r="H32" s="103">
        <v>0.23561879513819756</v>
      </c>
      <c r="I32" s="103">
        <v>6.4765513420725373E-4</v>
      </c>
      <c r="J32" s="103">
        <v>0.26139915221870086</v>
      </c>
      <c r="K32" s="103">
        <v>0.70532545625040277</v>
      </c>
      <c r="L32" s="103">
        <v>3.0968405080569712E-2</v>
      </c>
      <c r="M32" s="103">
        <v>0.12387362032227885</v>
      </c>
      <c r="N32" s="103">
        <v>0.15484202540284853</v>
      </c>
      <c r="O32" s="103">
        <v>0.15484202540284853</v>
      </c>
      <c r="P32" s="103">
        <v>1.6134566501303516E-2</v>
      </c>
      <c r="Q32" s="103">
        <v>6.5268125736234986E-2</v>
      </c>
      <c r="R32" s="104">
        <v>12567.179859418071</v>
      </c>
      <c r="S32" s="103">
        <v>0.24383465033845489</v>
      </c>
      <c r="T32" s="103">
        <v>2.4383465033845489E-2</v>
      </c>
      <c r="U32" s="103">
        <v>6.5268125736234986E-2</v>
      </c>
      <c r="V32" s="104">
        <v>12580.468847861521</v>
      </c>
    </row>
    <row r="33" spans="2:22" x14ac:dyDescent="0.35">
      <c r="B33" s="85">
        <v>103</v>
      </c>
      <c r="C33" s="86" t="s">
        <v>120</v>
      </c>
      <c r="D33" s="86" t="s">
        <v>63</v>
      </c>
      <c r="E33" s="86" t="s">
        <v>22</v>
      </c>
      <c r="F33" s="121">
        <v>1</v>
      </c>
      <c r="G33" s="85" t="s">
        <v>66</v>
      </c>
      <c r="H33" s="103">
        <v>0.26565755462999346</v>
      </c>
      <c r="I33" s="103">
        <v>1.1579779455540397E-3</v>
      </c>
      <c r="J33" s="103">
        <v>0.24392926910639856</v>
      </c>
      <c r="K33" s="103">
        <v>1.0827518668542762</v>
      </c>
      <c r="L33" s="103">
        <v>5.0978723761976708E-2</v>
      </c>
      <c r="M33" s="103">
        <v>0.20391489504790683</v>
      </c>
      <c r="N33" s="103">
        <v>0.25489361880988354</v>
      </c>
      <c r="O33" s="103">
        <v>0.25489361880988354</v>
      </c>
      <c r="P33" s="103">
        <v>2.8847871626083089E-2</v>
      </c>
      <c r="Q33" s="103">
        <v>0.10744130166577746</v>
      </c>
      <c r="R33" s="104">
        <v>20706.347666247253</v>
      </c>
      <c r="S33" s="103">
        <v>0.40138906898377441</v>
      </c>
      <c r="T33" s="103">
        <v>4.0138906898377444E-2</v>
      </c>
      <c r="U33" s="103">
        <v>0.10744130166577746</v>
      </c>
      <c r="V33" s="104">
        <v>20728.223370506872</v>
      </c>
    </row>
    <row r="34" spans="2:22" x14ac:dyDescent="0.35">
      <c r="B34" s="85">
        <v>103</v>
      </c>
      <c r="C34" s="86" t="s">
        <v>120</v>
      </c>
      <c r="D34" s="86" t="s">
        <v>63</v>
      </c>
      <c r="E34" s="86" t="s">
        <v>23</v>
      </c>
      <c r="F34" s="121">
        <v>1</v>
      </c>
      <c r="G34" s="85" t="s">
        <v>66</v>
      </c>
      <c r="H34" s="103">
        <v>0.1378595119426631</v>
      </c>
      <c r="I34" s="103">
        <v>1.831890511498725E-3</v>
      </c>
      <c r="J34" s="103">
        <v>0.59543928614187858</v>
      </c>
      <c r="K34" s="103">
        <v>1.4599953662301812</v>
      </c>
      <c r="L34" s="103">
        <v>6.9421211280542322E-2</v>
      </c>
      <c r="M34" s="103">
        <v>0.27768484512216929</v>
      </c>
      <c r="N34" s="103">
        <v>0.34710605640271158</v>
      </c>
      <c r="O34" s="103">
        <v>0.34710605640271158</v>
      </c>
      <c r="P34" s="103">
        <v>4.563657063733665E-2</v>
      </c>
      <c r="Q34" s="103">
        <v>0.14631016143169157</v>
      </c>
      <c r="R34" s="104">
        <v>28095.882636664952</v>
      </c>
      <c r="S34" s="103">
        <v>0.54659892024221834</v>
      </c>
      <c r="T34" s="103">
        <v>5.4659892024221834E-2</v>
      </c>
      <c r="U34" s="103">
        <v>0.14631016143169157</v>
      </c>
      <c r="V34" s="104">
        <v>28125.67227781815</v>
      </c>
    </row>
    <row r="35" spans="2:22" x14ac:dyDescent="0.35">
      <c r="B35" s="85">
        <v>103</v>
      </c>
      <c r="C35" s="86" t="s">
        <v>120</v>
      </c>
      <c r="D35" s="86" t="s">
        <v>63</v>
      </c>
      <c r="E35" s="86" t="s">
        <v>24</v>
      </c>
      <c r="F35" s="121">
        <v>2</v>
      </c>
      <c r="G35" s="85" t="s">
        <v>66</v>
      </c>
      <c r="H35" s="103">
        <v>0.10155962835217493</v>
      </c>
      <c r="I35" s="103">
        <v>2.1128258192683247E-3</v>
      </c>
      <c r="J35" s="103">
        <v>0.72132221898024462</v>
      </c>
      <c r="K35" s="103">
        <v>1.5054705304820222</v>
      </c>
      <c r="L35" s="103">
        <v>6.998501239994899E-2</v>
      </c>
      <c r="M35" s="103">
        <v>0.27994004959979596</v>
      </c>
      <c r="N35" s="103">
        <v>0.34992506199974488</v>
      </c>
      <c r="O35" s="103">
        <v>0.34992506199974488</v>
      </c>
      <c r="P35" s="103">
        <v>5.2635309883526687E-2</v>
      </c>
      <c r="Q35" s="103">
        <v>0.14749841256234963</v>
      </c>
      <c r="R35" s="104">
        <v>28315.941300441322</v>
      </c>
      <c r="S35" s="103">
        <v>0.55103809779925728</v>
      </c>
      <c r="T35" s="103">
        <v>5.5103809779925732E-2</v>
      </c>
      <c r="U35" s="103">
        <v>0.14749841256234963</v>
      </c>
      <c r="V35" s="104">
        <v>28345.972876771375</v>
      </c>
    </row>
    <row r="36" spans="2:22" x14ac:dyDescent="0.35">
      <c r="B36" s="85">
        <v>103</v>
      </c>
      <c r="C36" s="86" t="s">
        <v>120</v>
      </c>
      <c r="D36" s="86" t="s">
        <v>63</v>
      </c>
      <c r="E36" s="86" t="s">
        <v>25</v>
      </c>
      <c r="F36" s="121">
        <v>2</v>
      </c>
      <c r="G36" s="85" t="s">
        <v>66</v>
      </c>
      <c r="H36" s="103">
        <v>9.6097132894275281E-2</v>
      </c>
      <c r="I36" s="103">
        <v>9.3428218521098222E-4</v>
      </c>
      <c r="J36" s="103">
        <v>0.57752403555204879</v>
      </c>
      <c r="K36" s="103">
        <v>1.4100078204276567</v>
      </c>
      <c r="L36" s="103">
        <v>6.709712377023419E-2</v>
      </c>
      <c r="M36" s="103">
        <v>0.26838849508093676</v>
      </c>
      <c r="N36" s="103">
        <v>0.33548561885117101</v>
      </c>
      <c r="O36" s="103">
        <v>0.33548561885117101</v>
      </c>
      <c r="P36" s="103">
        <v>2.3275100052624471E-2</v>
      </c>
      <c r="Q36" s="103">
        <v>0.14141198099746646</v>
      </c>
      <c r="R36" s="104">
        <v>27150.986843291241</v>
      </c>
      <c r="S36" s="103">
        <v>0.52829984852839906</v>
      </c>
      <c r="T36" s="103">
        <v>5.2829984852839906E-2</v>
      </c>
      <c r="U36" s="103">
        <v>0.14141198099746646</v>
      </c>
      <c r="V36" s="104">
        <v>27179.779185036045</v>
      </c>
    </row>
    <row r="37" spans="2:22" x14ac:dyDescent="0.35">
      <c r="B37" s="85">
        <v>103</v>
      </c>
      <c r="C37" s="86" t="s">
        <v>120</v>
      </c>
      <c r="D37" s="86" t="s">
        <v>63</v>
      </c>
      <c r="E37" s="86" t="s">
        <v>26</v>
      </c>
      <c r="F37" s="121">
        <v>2</v>
      </c>
      <c r="G37" s="85" t="s">
        <v>66</v>
      </c>
      <c r="H37" s="103">
        <v>2.3852741518017823E-2</v>
      </c>
      <c r="I37" s="103">
        <v>8.1335796393891351E-4</v>
      </c>
      <c r="J37" s="103">
        <v>0.19798755790947359</v>
      </c>
      <c r="K37" s="103">
        <v>0.56652639094662327</v>
      </c>
      <c r="L37" s="103">
        <v>2.6179289038946743E-2</v>
      </c>
      <c r="M37" s="103">
        <v>0.10471715615578697</v>
      </c>
      <c r="N37" s="103">
        <v>0.1308964451947337</v>
      </c>
      <c r="O37" s="103">
        <v>0.1308964451947337</v>
      </c>
      <c r="P37" s="103">
        <v>2.0262601908653637E-2</v>
      </c>
      <c r="Q37" s="103">
        <v>5.517472159879732E-2</v>
      </c>
      <c r="R37" s="104">
        <v>10551.521898890085</v>
      </c>
      <c r="S37" s="103">
        <v>0.20612678542254104</v>
      </c>
      <c r="T37" s="103">
        <v>2.0612678542254098E-2</v>
      </c>
      <c r="U37" s="103">
        <v>5.517472159879732E-2</v>
      </c>
      <c r="V37" s="104">
        <v>10562.755808695612</v>
      </c>
    </row>
    <row r="38" spans="2:22" x14ac:dyDescent="0.35">
      <c r="B38" s="85">
        <v>103</v>
      </c>
      <c r="C38" s="86" t="s">
        <v>120</v>
      </c>
      <c r="D38" s="86" t="s">
        <v>63</v>
      </c>
      <c r="E38" s="86" t="s">
        <v>27</v>
      </c>
      <c r="F38" s="121">
        <v>3</v>
      </c>
      <c r="G38" s="85" t="s">
        <v>66</v>
      </c>
      <c r="H38" s="103">
        <v>2.1266038930218112E-2</v>
      </c>
      <c r="I38" s="103">
        <v>1.7039805135852495E-3</v>
      </c>
      <c r="J38" s="103">
        <v>0.33355980473555569</v>
      </c>
      <c r="K38" s="103">
        <v>1.2226098295434831</v>
      </c>
      <c r="L38" s="103">
        <v>5.5440048651814892E-2</v>
      </c>
      <c r="M38" s="103">
        <v>0.22176019460725957</v>
      </c>
      <c r="N38" s="103">
        <v>0.2772002432590745</v>
      </c>
      <c r="O38" s="103">
        <v>0.2772002432590745</v>
      </c>
      <c r="P38" s="103">
        <v>4.2450040864755338E-2</v>
      </c>
      <c r="Q38" s="103">
        <v>0.11684386253717501</v>
      </c>
      <c r="R38" s="104">
        <v>22348.187030910951</v>
      </c>
      <c r="S38" s="103">
        <v>0.43651601826417091</v>
      </c>
      <c r="T38" s="103">
        <v>4.3651601826417079E-2</v>
      </c>
      <c r="U38" s="103">
        <v>0.11684386253717501</v>
      </c>
      <c r="V38" s="104">
        <v>22371.977153906348</v>
      </c>
    </row>
    <row r="39" spans="2:22" x14ac:dyDescent="0.35">
      <c r="B39" s="85">
        <v>103</v>
      </c>
      <c r="C39" s="86" t="s">
        <v>120</v>
      </c>
      <c r="D39" s="86" t="s">
        <v>63</v>
      </c>
      <c r="E39" s="86" t="s">
        <v>28</v>
      </c>
      <c r="F39" s="121">
        <v>3</v>
      </c>
      <c r="G39" s="85" t="s">
        <v>66</v>
      </c>
      <c r="H39" s="103">
        <v>0</v>
      </c>
      <c r="I39" s="103">
        <v>1.2863270715204893E-3</v>
      </c>
      <c r="J39" s="103">
        <v>0.29487646663677791</v>
      </c>
      <c r="K39" s="103">
        <v>1.295196663386178</v>
      </c>
      <c r="L39" s="103">
        <v>6.1607506588525617E-2</v>
      </c>
      <c r="M39" s="103">
        <v>0.24643002635410247</v>
      </c>
      <c r="N39" s="103">
        <v>0.30803753294262814</v>
      </c>
      <c r="O39" s="103">
        <v>0.30803753294262814</v>
      </c>
      <c r="P39" s="103">
        <v>3.2045341079984128E-2</v>
      </c>
      <c r="Q39" s="103">
        <v>0.12984222067150261</v>
      </c>
      <c r="R39" s="104">
        <v>24877.789772314507</v>
      </c>
      <c r="S39" s="103">
        <v>0.48507647675605903</v>
      </c>
      <c r="T39" s="103">
        <v>4.8507647675605899E-2</v>
      </c>
      <c r="U39" s="103">
        <v>0.12984222067150261</v>
      </c>
      <c r="V39" s="104">
        <v>24904.226440297713</v>
      </c>
    </row>
    <row r="40" spans="2:22" x14ac:dyDescent="0.35">
      <c r="B40" s="85">
        <v>103</v>
      </c>
      <c r="C40" s="86" t="s">
        <v>120</v>
      </c>
      <c r="D40" s="86" t="s">
        <v>63</v>
      </c>
      <c r="E40" s="86" t="s">
        <v>29</v>
      </c>
      <c r="F40" s="121">
        <v>3</v>
      </c>
      <c r="G40" s="85" t="s">
        <v>66</v>
      </c>
      <c r="H40" s="103">
        <v>0</v>
      </c>
      <c r="I40" s="103">
        <v>2.3049717925146982E-3</v>
      </c>
      <c r="J40" s="103">
        <v>0.37343647292833454</v>
      </c>
      <c r="K40" s="103">
        <v>1.3546346816976589</v>
      </c>
      <c r="L40" s="103">
        <v>6.4477083945845615E-2</v>
      </c>
      <c r="M40" s="103">
        <v>0.25790833578338246</v>
      </c>
      <c r="N40" s="103">
        <v>0.32238541972922802</v>
      </c>
      <c r="O40" s="103">
        <v>0.32238541972922802</v>
      </c>
      <c r="P40" s="103">
        <v>5.7422104304752128E-2</v>
      </c>
      <c r="Q40" s="103">
        <v>0.1358900599218657</v>
      </c>
      <c r="R40" s="104">
        <v>25988.693010428418</v>
      </c>
      <c r="S40" s="103">
        <v>0.50767054931875222</v>
      </c>
      <c r="T40" s="103">
        <v>5.0767054931875229E-2</v>
      </c>
      <c r="U40" s="103">
        <v>0.1358900599218657</v>
      </c>
      <c r="V40" s="104">
        <v>26016.361055366302</v>
      </c>
    </row>
    <row r="41" spans="2:22" x14ac:dyDescent="0.35">
      <c r="B41" s="85">
        <v>103</v>
      </c>
      <c r="C41" s="86" t="s">
        <v>120</v>
      </c>
      <c r="D41" s="86" t="s">
        <v>63</v>
      </c>
      <c r="E41" s="86" t="s">
        <v>30</v>
      </c>
      <c r="F41" s="121">
        <v>4</v>
      </c>
      <c r="G41" s="85" t="s">
        <v>66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4"/>
      <c r="S41" s="103"/>
      <c r="T41" s="103"/>
      <c r="U41" s="103"/>
      <c r="V41" s="104"/>
    </row>
    <row r="42" spans="2:22" x14ac:dyDescent="0.35">
      <c r="B42" s="85">
        <v>103</v>
      </c>
      <c r="C42" s="86" t="s">
        <v>120</v>
      </c>
      <c r="D42" s="86" t="s">
        <v>63</v>
      </c>
      <c r="E42" s="86" t="s">
        <v>31</v>
      </c>
      <c r="F42" s="121">
        <v>4</v>
      </c>
      <c r="G42" s="85" t="s">
        <v>66</v>
      </c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4"/>
      <c r="S42" s="103"/>
      <c r="T42" s="103"/>
      <c r="U42" s="103"/>
      <c r="V42" s="104"/>
    </row>
    <row r="43" spans="2:22" x14ac:dyDescent="0.35">
      <c r="B43" s="85">
        <v>103</v>
      </c>
      <c r="C43" s="86" t="s">
        <v>120</v>
      </c>
      <c r="D43" s="86" t="s">
        <v>63</v>
      </c>
      <c r="E43" s="86" t="s">
        <v>32</v>
      </c>
      <c r="F43" s="121">
        <v>4</v>
      </c>
      <c r="G43" s="85" t="s">
        <v>66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4"/>
      <c r="S43" s="103"/>
      <c r="T43" s="103"/>
      <c r="U43" s="103"/>
      <c r="V43" s="104"/>
    </row>
    <row r="44" spans="2:22" x14ac:dyDescent="0.35">
      <c r="B44" s="109">
        <v>103</v>
      </c>
      <c r="C44" s="107" t="s">
        <v>120</v>
      </c>
      <c r="D44" s="107"/>
      <c r="E44" s="107" t="s">
        <v>62</v>
      </c>
      <c r="F44" s="122"/>
      <c r="G44" s="109"/>
      <c r="H44" s="105">
        <f>SUM(H32:H43)</f>
        <v>0.8819114034055402</v>
      </c>
      <c r="I44" s="105">
        <f t="shared" ref="I44:V44" si="2">SUM(I32:I43)</f>
        <v>1.2793268937298676E-2</v>
      </c>
      <c r="J44" s="105">
        <f t="shared" si="2"/>
        <v>3.5994742642094137</v>
      </c>
      <c r="K44" s="105">
        <f t="shared" si="2"/>
        <v>10.602518605818481</v>
      </c>
      <c r="L44" s="105">
        <f t="shared" si="2"/>
        <v>0.49615440451840476</v>
      </c>
      <c r="M44" s="105">
        <f t="shared" si="2"/>
        <v>1.984617618073619</v>
      </c>
      <c r="N44" s="105">
        <f t="shared" si="2"/>
        <v>2.4807720225920238</v>
      </c>
      <c r="O44" s="105">
        <f t="shared" si="2"/>
        <v>2.4807720225920238</v>
      </c>
      <c r="P44" s="105">
        <f t="shared" si="2"/>
        <v>0.31870950685901966</v>
      </c>
      <c r="Q44" s="105">
        <f t="shared" si="2"/>
        <v>1.0456808471228609</v>
      </c>
      <c r="R44" s="106">
        <f t="shared" si="2"/>
        <v>200602.53001860681</v>
      </c>
      <c r="S44" s="105">
        <f t="shared" si="2"/>
        <v>3.9065504156536273</v>
      </c>
      <c r="T44" s="105">
        <f t="shared" si="2"/>
        <v>0.39065504156536268</v>
      </c>
      <c r="U44" s="105">
        <f t="shared" si="2"/>
        <v>1.0456808471228609</v>
      </c>
      <c r="V44" s="106">
        <f t="shared" si="2"/>
        <v>200815.43701625994</v>
      </c>
    </row>
    <row r="45" spans="2:22" x14ac:dyDescent="0.35">
      <c r="B45" s="85">
        <v>105</v>
      </c>
      <c r="C45" s="86" t="s">
        <v>119</v>
      </c>
      <c r="D45" s="86" t="s">
        <v>63</v>
      </c>
      <c r="E45" s="86" t="s">
        <v>21</v>
      </c>
      <c r="F45" s="121">
        <v>1</v>
      </c>
      <c r="G45" s="85" t="s">
        <v>66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3">
        <v>0</v>
      </c>
      <c r="P45" s="103">
        <v>0</v>
      </c>
      <c r="Q45" s="103">
        <v>0</v>
      </c>
      <c r="R45" s="104">
        <v>0</v>
      </c>
      <c r="S45" s="103">
        <v>0</v>
      </c>
      <c r="T45" s="103">
        <v>0</v>
      </c>
      <c r="U45" s="103">
        <v>0</v>
      </c>
      <c r="V45" s="104">
        <v>0</v>
      </c>
    </row>
    <row r="46" spans="2:22" x14ac:dyDescent="0.35">
      <c r="B46" s="85">
        <v>105</v>
      </c>
      <c r="C46" s="86" t="s">
        <v>119</v>
      </c>
      <c r="D46" s="86" t="s">
        <v>63</v>
      </c>
      <c r="E46" s="86" t="s">
        <v>22</v>
      </c>
      <c r="F46" s="121">
        <v>1</v>
      </c>
      <c r="G46" s="85" t="s">
        <v>66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  <c r="O46" s="103">
        <v>0</v>
      </c>
      <c r="P46" s="103">
        <v>0</v>
      </c>
      <c r="Q46" s="103">
        <v>0</v>
      </c>
      <c r="R46" s="104">
        <v>0</v>
      </c>
      <c r="S46" s="103">
        <v>0</v>
      </c>
      <c r="T46" s="103">
        <v>0</v>
      </c>
      <c r="U46" s="103">
        <v>0</v>
      </c>
      <c r="V46" s="104">
        <v>0</v>
      </c>
    </row>
    <row r="47" spans="2:22" x14ac:dyDescent="0.35">
      <c r="B47" s="85">
        <v>105</v>
      </c>
      <c r="C47" s="86" t="s">
        <v>119</v>
      </c>
      <c r="D47" s="86" t="s">
        <v>63</v>
      </c>
      <c r="E47" s="86" t="s">
        <v>23</v>
      </c>
      <c r="F47" s="121">
        <v>1</v>
      </c>
      <c r="G47" s="85" t="s">
        <v>66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3">
        <v>0</v>
      </c>
      <c r="P47" s="103">
        <v>0</v>
      </c>
      <c r="Q47" s="103">
        <v>0</v>
      </c>
      <c r="R47" s="104">
        <v>0</v>
      </c>
      <c r="S47" s="103">
        <v>0</v>
      </c>
      <c r="T47" s="103">
        <v>0</v>
      </c>
      <c r="U47" s="103">
        <v>0</v>
      </c>
      <c r="V47" s="104">
        <v>0</v>
      </c>
    </row>
    <row r="48" spans="2:22" x14ac:dyDescent="0.35">
      <c r="B48" s="85">
        <v>105</v>
      </c>
      <c r="C48" s="86" t="s">
        <v>119</v>
      </c>
      <c r="D48" s="86" t="s">
        <v>63</v>
      </c>
      <c r="E48" s="86" t="s">
        <v>24</v>
      </c>
      <c r="F48" s="121">
        <v>2</v>
      </c>
      <c r="G48" s="85" t="s">
        <v>66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>
        <v>0</v>
      </c>
      <c r="P48" s="103">
        <v>0</v>
      </c>
      <c r="Q48" s="103">
        <v>0</v>
      </c>
      <c r="R48" s="104">
        <v>0</v>
      </c>
      <c r="S48" s="103">
        <v>0</v>
      </c>
      <c r="T48" s="103">
        <v>0</v>
      </c>
      <c r="U48" s="103">
        <v>0</v>
      </c>
      <c r="V48" s="104">
        <v>0</v>
      </c>
    </row>
    <row r="49" spans="2:22" x14ac:dyDescent="0.35">
      <c r="B49" s="85">
        <v>105</v>
      </c>
      <c r="C49" s="86" t="s">
        <v>119</v>
      </c>
      <c r="D49" s="86" t="s">
        <v>63</v>
      </c>
      <c r="E49" s="86" t="s">
        <v>25</v>
      </c>
      <c r="F49" s="121">
        <v>2</v>
      </c>
      <c r="G49" s="85" t="s">
        <v>66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>
        <v>0</v>
      </c>
      <c r="P49" s="103">
        <v>0</v>
      </c>
      <c r="Q49" s="103">
        <v>0</v>
      </c>
      <c r="R49" s="104">
        <v>0</v>
      </c>
      <c r="S49" s="103">
        <v>0</v>
      </c>
      <c r="T49" s="103">
        <v>0</v>
      </c>
      <c r="U49" s="103">
        <v>0</v>
      </c>
      <c r="V49" s="104">
        <v>0</v>
      </c>
    </row>
    <row r="50" spans="2:22" x14ac:dyDescent="0.35">
      <c r="B50" s="85">
        <v>105</v>
      </c>
      <c r="C50" s="86" t="s">
        <v>119</v>
      </c>
      <c r="D50" s="86" t="s">
        <v>63</v>
      </c>
      <c r="E50" s="86" t="s">
        <v>26</v>
      </c>
      <c r="F50" s="121">
        <v>2</v>
      </c>
      <c r="G50" s="85" t="s">
        <v>66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4">
        <v>0</v>
      </c>
      <c r="S50" s="103">
        <v>0</v>
      </c>
      <c r="T50" s="103">
        <v>0</v>
      </c>
      <c r="U50" s="103">
        <v>0</v>
      </c>
      <c r="V50" s="104">
        <v>0</v>
      </c>
    </row>
    <row r="51" spans="2:22" x14ac:dyDescent="0.35">
      <c r="B51" s="85">
        <v>105</v>
      </c>
      <c r="C51" s="86" t="s">
        <v>119</v>
      </c>
      <c r="D51" s="86" t="s">
        <v>63</v>
      </c>
      <c r="E51" s="86" t="s">
        <v>27</v>
      </c>
      <c r="F51" s="121">
        <v>3</v>
      </c>
      <c r="G51" s="85" t="s">
        <v>66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4">
        <v>0</v>
      </c>
      <c r="S51" s="103">
        <v>0</v>
      </c>
      <c r="T51" s="103">
        <v>0</v>
      </c>
      <c r="U51" s="103">
        <v>0</v>
      </c>
      <c r="V51" s="104">
        <v>0</v>
      </c>
    </row>
    <row r="52" spans="2:22" x14ac:dyDescent="0.35">
      <c r="B52" s="85">
        <v>105</v>
      </c>
      <c r="C52" s="86" t="s">
        <v>119</v>
      </c>
      <c r="D52" s="86" t="s">
        <v>63</v>
      </c>
      <c r="E52" s="86" t="s">
        <v>28</v>
      </c>
      <c r="F52" s="121">
        <v>3</v>
      </c>
      <c r="G52" s="85" t="s">
        <v>66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  <c r="O52" s="103">
        <v>0</v>
      </c>
      <c r="P52" s="103">
        <v>0</v>
      </c>
      <c r="Q52" s="103">
        <v>0</v>
      </c>
      <c r="R52" s="104">
        <v>0</v>
      </c>
      <c r="S52" s="103">
        <v>0</v>
      </c>
      <c r="T52" s="103">
        <v>0</v>
      </c>
      <c r="U52" s="103">
        <v>0</v>
      </c>
      <c r="V52" s="104">
        <v>0</v>
      </c>
    </row>
    <row r="53" spans="2:22" x14ac:dyDescent="0.35">
      <c r="B53" s="85">
        <v>105</v>
      </c>
      <c r="C53" s="86" t="s">
        <v>119</v>
      </c>
      <c r="D53" s="86" t="s">
        <v>63</v>
      </c>
      <c r="E53" s="86" t="s">
        <v>29</v>
      </c>
      <c r="F53" s="121">
        <v>3</v>
      </c>
      <c r="G53" s="85" t="s">
        <v>66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  <c r="O53" s="103">
        <v>0</v>
      </c>
      <c r="P53" s="103">
        <v>0</v>
      </c>
      <c r="Q53" s="103">
        <v>0</v>
      </c>
      <c r="R53" s="104">
        <v>0</v>
      </c>
      <c r="S53" s="103">
        <v>0</v>
      </c>
      <c r="T53" s="103">
        <v>0</v>
      </c>
      <c r="U53" s="103">
        <v>0</v>
      </c>
      <c r="V53" s="104">
        <v>0</v>
      </c>
    </row>
    <row r="54" spans="2:22" x14ac:dyDescent="0.35">
      <c r="B54" s="85">
        <v>105</v>
      </c>
      <c r="C54" s="86" t="s">
        <v>119</v>
      </c>
      <c r="D54" s="86" t="s">
        <v>63</v>
      </c>
      <c r="E54" s="86" t="s">
        <v>30</v>
      </c>
      <c r="F54" s="121">
        <v>4</v>
      </c>
      <c r="G54" s="85" t="s">
        <v>66</v>
      </c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4"/>
      <c r="S54" s="103"/>
      <c r="T54" s="103"/>
      <c r="U54" s="103"/>
      <c r="V54" s="104"/>
    </row>
    <row r="55" spans="2:22" x14ac:dyDescent="0.35">
      <c r="B55" s="85">
        <v>105</v>
      </c>
      <c r="C55" s="86" t="s">
        <v>119</v>
      </c>
      <c r="D55" s="86" t="s">
        <v>63</v>
      </c>
      <c r="E55" s="86" t="s">
        <v>31</v>
      </c>
      <c r="F55" s="121">
        <v>4</v>
      </c>
      <c r="G55" s="85" t="s">
        <v>66</v>
      </c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4"/>
      <c r="S55" s="103"/>
      <c r="T55" s="103"/>
      <c r="U55" s="103"/>
      <c r="V55" s="104"/>
    </row>
    <row r="56" spans="2:22" x14ac:dyDescent="0.35">
      <c r="B56" s="85">
        <v>105</v>
      </c>
      <c r="C56" s="86" t="s">
        <v>119</v>
      </c>
      <c r="D56" s="86" t="s">
        <v>63</v>
      </c>
      <c r="E56" s="86" t="s">
        <v>32</v>
      </c>
      <c r="F56" s="121">
        <v>4</v>
      </c>
      <c r="G56" s="85" t="s">
        <v>66</v>
      </c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4"/>
      <c r="S56" s="103"/>
      <c r="T56" s="103"/>
      <c r="U56" s="103"/>
      <c r="V56" s="104"/>
    </row>
    <row r="57" spans="2:22" x14ac:dyDescent="0.35">
      <c r="B57" s="109">
        <v>105</v>
      </c>
      <c r="C57" s="107" t="s">
        <v>119</v>
      </c>
      <c r="D57" s="107"/>
      <c r="E57" s="107" t="s">
        <v>62</v>
      </c>
      <c r="F57" s="122"/>
      <c r="G57" s="109"/>
      <c r="H57" s="105">
        <f>SUM(H45:H56)</f>
        <v>0</v>
      </c>
      <c r="I57" s="105">
        <f t="shared" ref="I57:V57" si="3">SUM(I45:I56)</f>
        <v>0</v>
      </c>
      <c r="J57" s="105">
        <f t="shared" si="3"/>
        <v>0</v>
      </c>
      <c r="K57" s="105">
        <f t="shared" si="3"/>
        <v>0</v>
      </c>
      <c r="L57" s="105">
        <f t="shared" si="3"/>
        <v>0</v>
      </c>
      <c r="M57" s="105">
        <f t="shared" si="3"/>
        <v>0</v>
      </c>
      <c r="N57" s="105">
        <f t="shared" si="3"/>
        <v>0</v>
      </c>
      <c r="O57" s="105">
        <f t="shared" si="3"/>
        <v>0</v>
      </c>
      <c r="P57" s="105">
        <f t="shared" si="3"/>
        <v>0</v>
      </c>
      <c r="Q57" s="105">
        <f t="shared" si="3"/>
        <v>0</v>
      </c>
      <c r="R57" s="106">
        <f t="shared" si="3"/>
        <v>0</v>
      </c>
      <c r="S57" s="105">
        <f t="shared" si="3"/>
        <v>0</v>
      </c>
      <c r="T57" s="105">
        <f t="shared" si="3"/>
        <v>0</v>
      </c>
      <c r="U57" s="105">
        <f t="shared" si="3"/>
        <v>0</v>
      </c>
      <c r="V57" s="106">
        <f t="shared" si="3"/>
        <v>0</v>
      </c>
    </row>
    <row r="58" spans="2:22" x14ac:dyDescent="0.35">
      <c r="B58" s="85">
        <v>106</v>
      </c>
      <c r="C58" s="86" t="s">
        <v>118</v>
      </c>
      <c r="D58" s="86" t="s">
        <v>63</v>
      </c>
      <c r="E58" s="86" t="s">
        <v>21</v>
      </c>
      <c r="F58" s="121">
        <v>1</v>
      </c>
      <c r="G58" s="85" t="s">
        <v>66</v>
      </c>
      <c r="H58" s="103">
        <v>3.9703791887125018E-4</v>
      </c>
      <c r="I58" s="103">
        <v>0</v>
      </c>
      <c r="J58" s="103">
        <v>0</v>
      </c>
      <c r="K58" s="103">
        <v>1.5177380952380872E-3</v>
      </c>
      <c r="L58" s="103">
        <v>4.6153439153438905E-5</v>
      </c>
      <c r="M58" s="103">
        <v>1.4466759999999924E-5</v>
      </c>
      <c r="N58" s="103">
        <v>5.8774061587301275E-5</v>
      </c>
      <c r="O58" s="103">
        <v>5.6004855238094937E-5</v>
      </c>
      <c r="P58" s="103">
        <v>3.0984049856733366E-6</v>
      </c>
      <c r="Q58" s="103">
        <v>5.0887125220458279E-5</v>
      </c>
      <c r="R58" s="104">
        <v>0.30634250342079838</v>
      </c>
      <c r="S58" s="103">
        <v>1.2426007439999936E-5</v>
      </c>
      <c r="T58" s="103">
        <v>2.4852014879999871E-6</v>
      </c>
      <c r="U58" s="103">
        <v>7.2777196799999619E-6</v>
      </c>
      <c r="V58" s="104">
        <v>0.30734901002343834</v>
      </c>
    </row>
    <row r="59" spans="2:22" x14ac:dyDescent="0.35">
      <c r="B59" s="85">
        <v>106</v>
      </c>
      <c r="C59" s="86" t="s">
        <v>118</v>
      </c>
      <c r="D59" s="86" t="s">
        <v>63</v>
      </c>
      <c r="E59" s="86" t="s">
        <v>22</v>
      </c>
      <c r="F59" s="121">
        <v>1</v>
      </c>
      <c r="G59" s="85" t="s">
        <v>66</v>
      </c>
      <c r="H59" s="103">
        <v>1.1550194003527399E-3</v>
      </c>
      <c r="I59" s="103">
        <v>0</v>
      </c>
      <c r="J59" s="103">
        <v>0</v>
      </c>
      <c r="K59" s="103">
        <v>4.4152380952381188E-3</v>
      </c>
      <c r="L59" s="103">
        <v>1.3426455026455095E-4</v>
      </c>
      <c r="M59" s="103">
        <v>4.208512000000022E-5</v>
      </c>
      <c r="N59" s="103">
        <v>1.7097908825396913E-4</v>
      </c>
      <c r="O59" s="103">
        <v>1.6292321523809608E-4</v>
      </c>
      <c r="P59" s="103">
        <v>9.0135417765043489E-6</v>
      </c>
      <c r="Q59" s="103">
        <v>1.4803527336860743E-4</v>
      </c>
      <c r="R59" s="104">
        <v>0.89117819176960467</v>
      </c>
      <c r="S59" s="103">
        <v>3.6148385280000192E-5</v>
      </c>
      <c r="T59" s="103">
        <v>7.2296770560000366E-6</v>
      </c>
      <c r="U59" s="103">
        <v>2.1171548160000113E-5</v>
      </c>
      <c r="V59" s="104">
        <v>0.89410621097728449</v>
      </c>
    </row>
    <row r="60" spans="2:22" x14ac:dyDescent="0.35">
      <c r="B60" s="85">
        <v>106</v>
      </c>
      <c r="C60" s="86" t="s">
        <v>118</v>
      </c>
      <c r="D60" s="86" t="s">
        <v>63</v>
      </c>
      <c r="E60" s="86" t="s">
        <v>23</v>
      </c>
      <c r="F60" s="121">
        <v>1</v>
      </c>
      <c r="G60" s="85" t="s">
        <v>66</v>
      </c>
      <c r="H60" s="103">
        <v>3.9703791887125018E-4</v>
      </c>
      <c r="I60" s="103">
        <v>0</v>
      </c>
      <c r="J60" s="103">
        <v>0</v>
      </c>
      <c r="K60" s="103">
        <v>1.5177380952380872E-3</v>
      </c>
      <c r="L60" s="103">
        <v>4.6153439153438905E-5</v>
      </c>
      <c r="M60" s="103">
        <v>1.4466759999999924E-5</v>
      </c>
      <c r="N60" s="103">
        <v>5.8774061587301275E-5</v>
      </c>
      <c r="O60" s="103">
        <v>5.6004855238094937E-5</v>
      </c>
      <c r="P60" s="103">
        <v>3.0984049856733366E-6</v>
      </c>
      <c r="Q60" s="103">
        <v>5.0887125220458279E-5</v>
      </c>
      <c r="R60" s="104">
        <v>0.30634250342079838</v>
      </c>
      <c r="S60" s="103">
        <v>1.2426007439999936E-5</v>
      </c>
      <c r="T60" s="103">
        <v>2.4852014879999871E-6</v>
      </c>
      <c r="U60" s="103">
        <v>7.2777196799999619E-6</v>
      </c>
      <c r="V60" s="104">
        <v>0.30734901002343834</v>
      </c>
    </row>
    <row r="61" spans="2:22" x14ac:dyDescent="0.35">
      <c r="B61" s="85">
        <v>106</v>
      </c>
      <c r="C61" s="86" t="s">
        <v>118</v>
      </c>
      <c r="D61" s="86" t="s">
        <v>63</v>
      </c>
      <c r="E61" s="86" t="s">
        <v>24</v>
      </c>
      <c r="F61" s="121">
        <v>2</v>
      </c>
      <c r="G61" s="85" t="s">
        <v>66</v>
      </c>
      <c r="H61" s="103">
        <v>1.8047178130511465E-4</v>
      </c>
      <c r="I61" s="103">
        <v>0</v>
      </c>
      <c r="J61" s="103">
        <v>0</v>
      </c>
      <c r="K61" s="103">
        <v>6.8988095238095234E-4</v>
      </c>
      <c r="L61" s="103">
        <v>2.0978835978835975E-5</v>
      </c>
      <c r="M61" s="103">
        <v>6.5757999999999998E-6</v>
      </c>
      <c r="N61" s="103">
        <v>2.6715482539682535E-5</v>
      </c>
      <c r="O61" s="103">
        <v>2.5456752380952375E-5</v>
      </c>
      <c r="P61" s="103">
        <v>1.4083659025787968E-6</v>
      </c>
      <c r="Q61" s="103">
        <v>2.3130511463844791E-5</v>
      </c>
      <c r="R61" s="104">
        <v>0.13924659246399998</v>
      </c>
      <c r="S61" s="103">
        <v>5.6481852000000001E-6</v>
      </c>
      <c r="T61" s="103">
        <v>1.1296370399999998E-6</v>
      </c>
      <c r="U61" s="103">
        <v>3.3080543999999995E-6</v>
      </c>
      <c r="V61" s="104">
        <v>0.13970409546519996</v>
      </c>
    </row>
    <row r="62" spans="2:22" x14ac:dyDescent="0.35">
      <c r="B62" s="85">
        <v>106</v>
      </c>
      <c r="C62" s="86" t="s">
        <v>118</v>
      </c>
      <c r="D62" s="86" t="s">
        <v>63</v>
      </c>
      <c r="E62" s="86" t="s">
        <v>25</v>
      </c>
      <c r="F62" s="121">
        <v>2</v>
      </c>
      <c r="G62" s="85" t="s">
        <v>66</v>
      </c>
      <c r="H62" s="103">
        <v>4.3674171075837728E-3</v>
      </c>
      <c r="I62" s="103">
        <v>0</v>
      </c>
      <c r="J62" s="103">
        <v>0</v>
      </c>
      <c r="K62" s="103">
        <v>1.6695119047619039E-2</v>
      </c>
      <c r="L62" s="103">
        <v>5.0768783068783031E-4</v>
      </c>
      <c r="M62" s="103">
        <v>1.5913435999999993E-4</v>
      </c>
      <c r="N62" s="103">
        <v>6.4651467746031706E-4</v>
      </c>
      <c r="O62" s="103">
        <v>6.1605340761904711E-4</v>
      </c>
      <c r="P62" s="103">
        <v>3.4082454842406872E-5</v>
      </c>
      <c r="Q62" s="103">
        <v>5.5975837742504374E-4</v>
      </c>
      <c r="R62" s="104">
        <v>3.3697675376287979</v>
      </c>
      <c r="S62" s="103">
        <v>1.3668608183999993E-4</v>
      </c>
      <c r="T62" s="103">
        <v>2.7337216367999983E-5</v>
      </c>
      <c r="U62" s="103">
        <v>8.0054916479999953E-5</v>
      </c>
      <c r="V62" s="104">
        <v>3.3808391102578375</v>
      </c>
    </row>
    <row r="63" spans="2:22" x14ac:dyDescent="0.35">
      <c r="B63" s="85">
        <v>106</v>
      </c>
      <c r="C63" s="86" t="s">
        <v>118</v>
      </c>
      <c r="D63" s="86" t="s">
        <v>63</v>
      </c>
      <c r="E63" s="86" t="s">
        <v>26</v>
      </c>
      <c r="F63" s="121">
        <v>2</v>
      </c>
      <c r="G63" s="85" t="s">
        <v>66</v>
      </c>
      <c r="H63" s="103">
        <v>6.8579276895943775E-4</v>
      </c>
      <c r="I63" s="103">
        <v>0</v>
      </c>
      <c r="J63" s="103">
        <v>0</v>
      </c>
      <c r="K63" s="103">
        <v>2.6215476190476271E-3</v>
      </c>
      <c r="L63" s="103">
        <v>7.9719576719576934E-5</v>
      </c>
      <c r="M63" s="103">
        <v>2.4988040000000073E-5</v>
      </c>
      <c r="N63" s="103">
        <v>1.0151883365079394E-4</v>
      </c>
      <c r="O63" s="103">
        <v>9.6735659047619322E-5</v>
      </c>
      <c r="P63" s="103">
        <v>5.3517904297994442E-6</v>
      </c>
      <c r="Q63" s="103">
        <v>8.7895943562610475E-5</v>
      </c>
      <c r="R63" s="104">
        <v>0.52913705136320155</v>
      </c>
      <c r="S63" s="103">
        <v>2.1463103760000064E-5</v>
      </c>
      <c r="T63" s="103">
        <v>4.292620752000012E-6</v>
      </c>
      <c r="U63" s="103">
        <v>1.2570606720000037E-5</v>
      </c>
      <c r="V63" s="104">
        <v>0.53087556276776149</v>
      </c>
    </row>
    <row r="64" spans="2:22" x14ac:dyDescent="0.35">
      <c r="B64" s="85">
        <v>106</v>
      </c>
      <c r="C64" s="86" t="s">
        <v>118</v>
      </c>
      <c r="D64" s="86" t="s">
        <v>63</v>
      </c>
      <c r="E64" s="86" t="s">
        <v>27</v>
      </c>
      <c r="F64" s="121">
        <v>3</v>
      </c>
      <c r="G64" s="85" t="s">
        <v>66</v>
      </c>
      <c r="H64" s="103">
        <v>1.227208112874779E-3</v>
      </c>
      <c r="I64" s="103">
        <v>0</v>
      </c>
      <c r="J64" s="103">
        <v>0</v>
      </c>
      <c r="K64" s="103">
        <v>4.6911904761904738E-3</v>
      </c>
      <c r="L64" s="103">
        <v>1.4265608465608456E-4</v>
      </c>
      <c r="M64" s="103">
        <v>4.4715439999999978E-5</v>
      </c>
      <c r="N64" s="103">
        <v>1.8166528126984117E-4</v>
      </c>
      <c r="O64" s="103">
        <v>1.7310591619047608E-4</v>
      </c>
      <c r="P64" s="103">
        <v>9.5768881375358146E-6</v>
      </c>
      <c r="Q64" s="103">
        <v>1.5728747795414451E-4</v>
      </c>
      <c r="R64" s="104">
        <v>0.94687682875519941</v>
      </c>
      <c r="S64" s="103">
        <v>3.840765935999999E-5</v>
      </c>
      <c r="T64" s="103">
        <v>7.6815318719999946E-6</v>
      </c>
      <c r="U64" s="103">
        <v>2.2494769919999986E-5</v>
      </c>
      <c r="V64" s="104">
        <v>0.94998784916335932</v>
      </c>
    </row>
    <row r="65" spans="2:22" x14ac:dyDescent="0.35">
      <c r="B65" s="85">
        <v>106</v>
      </c>
      <c r="C65" s="86" t="s">
        <v>118</v>
      </c>
      <c r="D65" s="86" t="s">
        <v>63</v>
      </c>
      <c r="E65" s="86" t="s">
        <v>28</v>
      </c>
      <c r="F65" s="121">
        <v>3</v>
      </c>
      <c r="G65" s="85" t="s">
        <v>66</v>
      </c>
      <c r="H65" s="103">
        <v>9.3845326278659675E-4</v>
      </c>
      <c r="I65" s="103">
        <v>0</v>
      </c>
      <c r="J65" s="103">
        <v>0</v>
      </c>
      <c r="K65" s="103">
        <v>3.5873809523809543E-3</v>
      </c>
      <c r="L65" s="103">
        <v>1.0908994708994713E-4</v>
      </c>
      <c r="M65" s="103">
        <v>3.4194160000000016E-5</v>
      </c>
      <c r="N65" s="103">
        <v>1.3892050920634926E-4</v>
      </c>
      <c r="O65" s="103">
        <v>1.3237511238095242E-4</v>
      </c>
      <c r="P65" s="103">
        <v>7.3235026934097486E-6</v>
      </c>
      <c r="Q65" s="103">
        <v>1.2027865961199299E-4</v>
      </c>
      <c r="R65" s="104">
        <v>0.72408228081280024</v>
      </c>
      <c r="S65" s="103">
        <v>2.9370563040000018E-5</v>
      </c>
      <c r="T65" s="103">
        <v>5.8741126080000019E-6</v>
      </c>
      <c r="U65" s="103">
        <v>1.7201882880000008E-5</v>
      </c>
      <c r="V65" s="104">
        <v>0.72646129641904023</v>
      </c>
    </row>
    <row r="66" spans="2:22" x14ac:dyDescent="0.35">
      <c r="B66" s="85">
        <v>106</v>
      </c>
      <c r="C66" s="86" t="s">
        <v>118</v>
      </c>
      <c r="D66" s="86" t="s">
        <v>63</v>
      </c>
      <c r="E66" s="86" t="s">
        <v>29</v>
      </c>
      <c r="F66" s="121">
        <v>3</v>
      </c>
      <c r="G66" s="85" t="s">
        <v>66</v>
      </c>
      <c r="H66" s="103">
        <v>3.6094356261022931E-4</v>
      </c>
      <c r="I66" s="103">
        <v>0</v>
      </c>
      <c r="J66" s="103">
        <v>0</v>
      </c>
      <c r="K66" s="103">
        <v>1.3797619047619047E-3</v>
      </c>
      <c r="L66" s="103">
        <v>4.1957671957671951E-5</v>
      </c>
      <c r="M66" s="103">
        <v>1.31516E-5</v>
      </c>
      <c r="N66" s="103">
        <v>5.3430965079365071E-5</v>
      </c>
      <c r="O66" s="103">
        <v>5.0913504761904751E-5</v>
      </c>
      <c r="P66" s="103">
        <v>2.8167318051575936E-6</v>
      </c>
      <c r="Q66" s="103">
        <v>4.6261022927689583E-5</v>
      </c>
      <c r="R66" s="104">
        <v>0.27849318492799996</v>
      </c>
      <c r="S66" s="103">
        <v>1.12963704E-5</v>
      </c>
      <c r="T66" s="103">
        <v>2.2592740799999997E-6</v>
      </c>
      <c r="U66" s="103">
        <v>6.616108799999999E-6</v>
      </c>
      <c r="V66" s="104">
        <v>0.27940819093039992</v>
      </c>
    </row>
    <row r="67" spans="2:22" x14ac:dyDescent="0.35">
      <c r="B67" s="85">
        <v>106</v>
      </c>
      <c r="C67" s="86" t="s">
        <v>118</v>
      </c>
      <c r="D67" s="86" t="s">
        <v>63</v>
      </c>
      <c r="E67" s="86" t="s">
        <v>30</v>
      </c>
      <c r="F67" s="121">
        <v>4</v>
      </c>
      <c r="G67" s="85" t="s">
        <v>66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4"/>
      <c r="S67" s="103"/>
      <c r="T67" s="103"/>
      <c r="U67" s="103"/>
      <c r="V67" s="104"/>
    </row>
    <row r="68" spans="2:22" x14ac:dyDescent="0.35">
      <c r="B68" s="85">
        <v>106</v>
      </c>
      <c r="C68" s="86" t="s">
        <v>118</v>
      </c>
      <c r="D68" s="86" t="s">
        <v>63</v>
      </c>
      <c r="E68" s="86" t="s">
        <v>31</v>
      </c>
      <c r="F68" s="121">
        <v>4</v>
      </c>
      <c r="G68" s="85" t="s">
        <v>66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4"/>
      <c r="S68" s="103"/>
      <c r="T68" s="103"/>
      <c r="U68" s="103"/>
      <c r="V68" s="104"/>
    </row>
    <row r="69" spans="2:22" x14ac:dyDescent="0.35">
      <c r="B69" s="85">
        <v>106</v>
      </c>
      <c r="C69" s="86" t="s">
        <v>118</v>
      </c>
      <c r="D69" s="86" t="s">
        <v>63</v>
      </c>
      <c r="E69" s="86" t="s">
        <v>32</v>
      </c>
      <c r="F69" s="121">
        <v>4</v>
      </c>
      <c r="G69" s="85" t="s">
        <v>66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4"/>
      <c r="S69" s="104"/>
      <c r="T69" s="104"/>
      <c r="U69" s="104"/>
      <c r="V69" s="104"/>
    </row>
    <row r="70" spans="2:22" x14ac:dyDescent="0.35">
      <c r="B70" s="109">
        <v>106</v>
      </c>
      <c r="C70" s="107" t="s">
        <v>118</v>
      </c>
      <c r="D70" s="107"/>
      <c r="E70" s="107" t="s">
        <v>62</v>
      </c>
      <c r="F70" s="122"/>
      <c r="G70" s="109"/>
      <c r="H70" s="105">
        <f>SUM(H58:H69)</f>
        <v>9.7093818342151705E-3</v>
      </c>
      <c r="I70" s="105">
        <f t="shared" ref="I70:V70" si="4">SUM(I58:I69)</f>
        <v>0</v>
      </c>
      <c r="J70" s="105">
        <f t="shared" si="4"/>
        <v>0</v>
      </c>
      <c r="K70" s="105">
        <f t="shared" si="4"/>
        <v>3.7115595238095246E-2</v>
      </c>
      <c r="L70" s="105">
        <f t="shared" si="4"/>
        <v>1.1286613756613757E-3</v>
      </c>
      <c r="M70" s="105">
        <f t="shared" si="4"/>
        <v>3.5377804000000012E-4</v>
      </c>
      <c r="N70" s="105">
        <f t="shared" si="4"/>
        <v>1.4372929606349207E-3</v>
      </c>
      <c r="O70" s="105">
        <f t="shared" si="4"/>
        <v>1.369573278095238E-3</v>
      </c>
      <c r="P70" s="105">
        <f t="shared" si="4"/>
        <v>7.5770085558739294E-5</v>
      </c>
      <c r="Q70" s="105">
        <f t="shared" si="4"/>
        <v>1.2444215167548502E-3</v>
      </c>
      <c r="R70" s="106">
        <f t="shared" si="4"/>
        <v>7.4914666745631999</v>
      </c>
      <c r="S70" s="105">
        <f t="shared" si="4"/>
        <v>3.038723637600001E-4</v>
      </c>
      <c r="T70" s="105">
        <f t="shared" si="4"/>
        <v>6.0774472752000007E-5</v>
      </c>
      <c r="U70" s="105">
        <f t="shared" si="4"/>
        <v>1.7797332672000001E-4</v>
      </c>
      <c r="V70" s="106">
        <f t="shared" si="4"/>
        <v>7.516080336027759</v>
      </c>
    </row>
    <row r="71" spans="2:22" x14ac:dyDescent="0.35">
      <c r="B71" s="85">
        <v>107</v>
      </c>
      <c r="C71" s="86" t="s">
        <v>117</v>
      </c>
      <c r="D71" s="86" t="s">
        <v>63</v>
      </c>
      <c r="E71" s="86" t="s">
        <v>21</v>
      </c>
      <c r="F71" s="121">
        <v>1</v>
      </c>
      <c r="G71" s="85" t="s">
        <v>66</v>
      </c>
      <c r="H71" s="103">
        <v>0</v>
      </c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03">
        <v>0</v>
      </c>
      <c r="O71" s="103">
        <v>0</v>
      </c>
      <c r="P71" s="103">
        <v>0</v>
      </c>
      <c r="Q71" s="103">
        <v>0</v>
      </c>
      <c r="R71" s="104">
        <v>0</v>
      </c>
      <c r="S71" s="103">
        <v>0</v>
      </c>
      <c r="T71" s="103">
        <v>0</v>
      </c>
      <c r="U71" s="103">
        <v>0</v>
      </c>
      <c r="V71" s="104">
        <v>0</v>
      </c>
    </row>
    <row r="72" spans="2:22" x14ac:dyDescent="0.35">
      <c r="B72" s="85">
        <v>107</v>
      </c>
      <c r="C72" s="86" t="s">
        <v>117</v>
      </c>
      <c r="D72" s="86" t="s">
        <v>63</v>
      </c>
      <c r="E72" s="86" t="s">
        <v>22</v>
      </c>
      <c r="F72" s="121">
        <v>1</v>
      </c>
      <c r="G72" s="85" t="s">
        <v>66</v>
      </c>
      <c r="H72" s="103">
        <v>0</v>
      </c>
      <c r="I72" s="103">
        <v>0</v>
      </c>
      <c r="J72" s="103">
        <v>0</v>
      </c>
      <c r="K72" s="103">
        <v>0</v>
      </c>
      <c r="L72" s="103">
        <v>0</v>
      </c>
      <c r="M72" s="103">
        <v>0</v>
      </c>
      <c r="N72" s="103">
        <v>0</v>
      </c>
      <c r="O72" s="103">
        <v>0</v>
      </c>
      <c r="P72" s="103">
        <v>0</v>
      </c>
      <c r="Q72" s="103">
        <v>0</v>
      </c>
      <c r="R72" s="104">
        <v>0</v>
      </c>
      <c r="S72" s="103">
        <v>0</v>
      </c>
      <c r="T72" s="103">
        <v>0</v>
      </c>
      <c r="U72" s="103">
        <v>0</v>
      </c>
      <c r="V72" s="104">
        <v>0</v>
      </c>
    </row>
    <row r="73" spans="2:22" x14ac:dyDescent="0.35">
      <c r="B73" s="85">
        <v>107</v>
      </c>
      <c r="C73" s="86" t="s">
        <v>117</v>
      </c>
      <c r="D73" s="86" t="s">
        <v>63</v>
      </c>
      <c r="E73" s="86" t="s">
        <v>23</v>
      </c>
      <c r="F73" s="121">
        <v>1</v>
      </c>
      <c r="G73" s="85" t="s">
        <v>66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3">
        <v>0</v>
      </c>
      <c r="O73" s="103">
        <v>0</v>
      </c>
      <c r="P73" s="103">
        <v>0</v>
      </c>
      <c r="Q73" s="103">
        <v>0</v>
      </c>
      <c r="R73" s="104">
        <v>0</v>
      </c>
      <c r="S73" s="103">
        <v>0</v>
      </c>
      <c r="T73" s="103">
        <v>0</v>
      </c>
      <c r="U73" s="103">
        <v>0</v>
      </c>
      <c r="V73" s="104">
        <v>0</v>
      </c>
    </row>
    <row r="74" spans="2:22" x14ac:dyDescent="0.35">
      <c r="B74" s="85">
        <v>107</v>
      </c>
      <c r="C74" s="86" t="s">
        <v>117</v>
      </c>
      <c r="D74" s="86" t="s">
        <v>63</v>
      </c>
      <c r="E74" s="86" t="s">
        <v>24</v>
      </c>
      <c r="F74" s="121">
        <v>2</v>
      </c>
      <c r="G74" s="85" t="s">
        <v>66</v>
      </c>
      <c r="H74" s="103">
        <v>0</v>
      </c>
      <c r="I74" s="103">
        <v>0</v>
      </c>
      <c r="J74" s="103">
        <v>0</v>
      </c>
      <c r="K74" s="103">
        <v>0</v>
      </c>
      <c r="L74" s="103">
        <v>0</v>
      </c>
      <c r="M74" s="103">
        <v>0</v>
      </c>
      <c r="N74" s="103">
        <v>0</v>
      </c>
      <c r="O74" s="103">
        <v>0</v>
      </c>
      <c r="P74" s="103">
        <v>0</v>
      </c>
      <c r="Q74" s="103">
        <v>0</v>
      </c>
      <c r="R74" s="104">
        <v>0</v>
      </c>
      <c r="S74" s="103">
        <v>0</v>
      </c>
      <c r="T74" s="103">
        <v>0</v>
      </c>
      <c r="U74" s="103">
        <v>0</v>
      </c>
      <c r="V74" s="104">
        <v>0</v>
      </c>
    </row>
    <row r="75" spans="2:22" x14ac:dyDescent="0.35">
      <c r="B75" s="85">
        <v>107</v>
      </c>
      <c r="C75" s="86" t="s">
        <v>117</v>
      </c>
      <c r="D75" s="86" t="s">
        <v>63</v>
      </c>
      <c r="E75" s="86" t="s">
        <v>25</v>
      </c>
      <c r="F75" s="121">
        <v>2</v>
      </c>
      <c r="G75" s="85" t="s">
        <v>66</v>
      </c>
      <c r="H75" s="103">
        <v>0</v>
      </c>
      <c r="I75" s="103">
        <v>0</v>
      </c>
      <c r="J75" s="103">
        <v>0</v>
      </c>
      <c r="K75" s="103">
        <v>0</v>
      </c>
      <c r="L75" s="103">
        <v>0</v>
      </c>
      <c r="M75" s="103">
        <v>0</v>
      </c>
      <c r="N75" s="103">
        <v>0</v>
      </c>
      <c r="O75" s="103">
        <v>0</v>
      </c>
      <c r="P75" s="103">
        <v>0</v>
      </c>
      <c r="Q75" s="103">
        <v>0</v>
      </c>
      <c r="R75" s="104">
        <v>0</v>
      </c>
      <c r="S75" s="103">
        <v>0</v>
      </c>
      <c r="T75" s="103">
        <v>0</v>
      </c>
      <c r="U75" s="103">
        <v>0</v>
      </c>
      <c r="V75" s="104">
        <v>0</v>
      </c>
    </row>
    <row r="76" spans="2:22" x14ac:dyDescent="0.35">
      <c r="B76" s="85">
        <v>107</v>
      </c>
      <c r="C76" s="86" t="s">
        <v>117</v>
      </c>
      <c r="D76" s="86" t="s">
        <v>63</v>
      </c>
      <c r="E76" s="86" t="s">
        <v>26</v>
      </c>
      <c r="F76" s="121">
        <v>2</v>
      </c>
      <c r="G76" s="85" t="s">
        <v>66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103">
        <v>0</v>
      </c>
      <c r="P76" s="103">
        <v>0</v>
      </c>
      <c r="Q76" s="103">
        <v>0</v>
      </c>
      <c r="R76" s="104">
        <v>0</v>
      </c>
      <c r="S76" s="103">
        <v>0</v>
      </c>
      <c r="T76" s="103">
        <v>0</v>
      </c>
      <c r="U76" s="103">
        <v>0</v>
      </c>
      <c r="V76" s="104">
        <v>0</v>
      </c>
    </row>
    <row r="77" spans="2:22" x14ac:dyDescent="0.35">
      <c r="B77" s="85">
        <v>107</v>
      </c>
      <c r="C77" s="86" t="s">
        <v>117</v>
      </c>
      <c r="D77" s="86" t="s">
        <v>63</v>
      </c>
      <c r="E77" s="86" t="s">
        <v>27</v>
      </c>
      <c r="F77" s="121">
        <v>3</v>
      </c>
      <c r="G77" s="85" t="s">
        <v>66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103">
        <v>0</v>
      </c>
      <c r="P77" s="103">
        <v>0</v>
      </c>
      <c r="Q77" s="103">
        <v>0</v>
      </c>
      <c r="R77" s="104">
        <v>0</v>
      </c>
      <c r="S77" s="103">
        <v>0</v>
      </c>
      <c r="T77" s="103">
        <v>0</v>
      </c>
      <c r="U77" s="103">
        <v>0</v>
      </c>
      <c r="V77" s="104">
        <v>0</v>
      </c>
    </row>
    <row r="78" spans="2:22" x14ac:dyDescent="0.35">
      <c r="B78" s="85">
        <v>107</v>
      </c>
      <c r="C78" s="86" t="s">
        <v>117</v>
      </c>
      <c r="D78" s="86" t="s">
        <v>63</v>
      </c>
      <c r="E78" s="86" t="s">
        <v>28</v>
      </c>
      <c r="F78" s="121">
        <v>3</v>
      </c>
      <c r="G78" s="85" t="s">
        <v>66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103">
        <v>0</v>
      </c>
      <c r="P78" s="103">
        <v>0</v>
      </c>
      <c r="Q78" s="103">
        <v>0</v>
      </c>
      <c r="R78" s="104">
        <v>0</v>
      </c>
      <c r="S78" s="103">
        <v>0</v>
      </c>
      <c r="T78" s="103">
        <v>0</v>
      </c>
      <c r="U78" s="103">
        <v>0</v>
      </c>
      <c r="V78" s="104">
        <v>0</v>
      </c>
    </row>
    <row r="79" spans="2:22" x14ac:dyDescent="0.35">
      <c r="B79" s="85">
        <v>107</v>
      </c>
      <c r="C79" s="86" t="s">
        <v>117</v>
      </c>
      <c r="D79" s="86" t="s">
        <v>63</v>
      </c>
      <c r="E79" s="86" t="s">
        <v>29</v>
      </c>
      <c r="F79" s="121">
        <v>3</v>
      </c>
      <c r="G79" s="85" t="s">
        <v>66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103">
        <v>0</v>
      </c>
      <c r="P79" s="103">
        <v>0</v>
      </c>
      <c r="Q79" s="103">
        <v>0</v>
      </c>
      <c r="R79" s="104">
        <v>0</v>
      </c>
      <c r="S79" s="103">
        <v>0</v>
      </c>
      <c r="T79" s="103">
        <v>0</v>
      </c>
      <c r="U79" s="103">
        <v>0</v>
      </c>
      <c r="V79" s="104">
        <v>0</v>
      </c>
    </row>
    <row r="80" spans="2:22" x14ac:dyDescent="0.35">
      <c r="B80" s="85">
        <v>107</v>
      </c>
      <c r="C80" s="86" t="s">
        <v>117</v>
      </c>
      <c r="D80" s="86" t="s">
        <v>63</v>
      </c>
      <c r="E80" s="86" t="s">
        <v>30</v>
      </c>
      <c r="F80" s="121">
        <v>4</v>
      </c>
      <c r="G80" s="85" t="s">
        <v>66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4"/>
      <c r="S80" s="103"/>
      <c r="T80" s="103"/>
      <c r="U80" s="103"/>
      <c r="V80" s="104"/>
    </row>
    <row r="81" spans="2:25" x14ac:dyDescent="0.35">
      <c r="B81" s="85">
        <v>107</v>
      </c>
      <c r="C81" s="86" t="s">
        <v>117</v>
      </c>
      <c r="D81" s="86" t="s">
        <v>63</v>
      </c>
      <c r="E81" s="86" t="s">
        <v>31</v>
      </c>
      <c r="F81" s="121">
        <v>4</v>
      </c>
      <c r="G81" s="85" t="s">
        <v>66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4"/>
      <c r="S81" s="103"/>
      <c r="T81" s="103"/>
      <c r="U81" s="103"/>
      <c r="V81" s="104"/>
    </row>
    <row r="82" spans="2:25" x14ac:dyDescent="0.35">
      <c r="B82" s="85">
        <v>107</v>
      </c>
      <c r="C82" s="86" t="s">
        <v>117</v>
      </c>
      <c r="D82" s="86" t="s">
        <v>63</v>
      </c>
      <c r="E82" s="86" t="s">
        <v>32</v>
      </c>
      <c r="F82" s="121">
        <v>4</v>
      </c>
      <c r="G82" s="85" t="s">
        <v>66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4"/>
      <c r="S82" s="103"/>
      <c r="T82" s="103"/>
      <c r="U82" s="103"/>
      <c r="V82" s="104"/>
    </row>
    <row r="83" spans="2:25" x14ac:dyDescent="0.35">
      <c r="B83" s="109">
        <v>107</v>
      </c>
      <c r="C83" s="107" t="s">
        <v>117</v>
      </c>
      <c r="D83" s="107"/>
      <c r="E83" s="107" t="s">
        <v>62</v>
      </c>
      <c r="F83" s="122"/>
      <c r="G83" s="109"/>
      <c r="H83" s="105">
        <f>SUM(H71:H82)</f>
        <v>0</v>
      </c>
      <c r="I83" s="105">
        <f t="shared" ref="I83:V83" si="5">SUM(I71:I82)</f>
        <v>0</v>
      </c>
      <c r="J83" s="105">
        <f t="shared" si="5"/>
        <v>0</v>
      </c>
      <c r="K83" s="105">
        <f t="shared" si="5"/>
        <v>0</v>
      </c>
      <c r="L83" s="105">
        <f t="shared" si="5"/>
        <v>0</v>
      </c>
      <c r="M83" s="105">
        <f t="shared" si="5"/>
        <v>0</v>
      </c>
      <c r="N83" s="105">
        <f t="shared" si="5"/>
        <v>0</v>
      </c>
      <c r="O83" s="105">
        <f t="shared" si="5"/>
        <v>0</v>
      </c>
      <c r="P83" s="105">
        <f t="shared" si="5"/>
        <v>0</v>
      </c>
      <c r="Q83" s="105">
        <f t="shared" si="5"/>
        <v>0</v>
      </c>
      <c r="R83" s="106">
        <f t="shared" si="5"/>
        <v>0</v>
      </c>
      <c r="S83" s="105">
        <f t="shared" si="5"/>
        <v>0</v>
      </c>
      <c r="T83" s="105">
        <f t="shared" si="5"/>
        <v>0</v>
      </c>
      <c r="U83" s="105">
        <f t="shared" si="5"/>
        <v>0</v>
      </c>
      <c r="V83" s="106">
        <f t="shared" si="5"/>
        <v>0</v>
      </c>
    </row>
    <row r="84" spans="2:25" x14ac:dyDescent="0.35">
      <c r="B84" s="123" t="s">
        <v>116</v>
      </c>
      <c r="C84" s="86" t="s">
        <v>115</v>
      </c>
      <c r="D84" s="86" t="s">
        <v>63</v>
      </c>
      <c r="E84" s="86" t="s">
        <v>21</v>
      </c>
      <c r="F84" s="121">
        <v>1</v>
      </c>
      <c r="G84" s="85" t="s">
        <v>66</v>
      </c>
      <c r="H84" s="103">
        <v>2.2466007698641816E-3</v>
      </c>
      <c r="I84" s="103">
        <v>4.9560151965354212E-4</v>
      </c>
      <c r="J84" s="103">
        <v>0.53160606648051045</v>
      </c>
      <c r="K84" s="103">
        <v>1.7764291569509798</v>
      </c>
      <c r="L84" s="103">
        <v>0.3394798621505099</v>
      </c>
      <c r="M84" s="103">
        <v>0.57675308364876698</v>
      </c>
      <c r="N84" s="103">
        <v>0.91623294579927683</v>
      </c>
      <c r="O84" s="103">
        <v>0.91623294579927683</v>
      </c>
      <c r="P84" s="103">
        <v>1.0110254268259445E-2</v>
      </c>
      <c r="Q84" s="103">
        <v>0.16374710872887996</v>
      </c>
      <c r="R84" s="104">
        <v>9695.1997993410769</v>
      </c>
      <c r="S84" s="103">
        <v>0.1839434958769704</v>
      </c>
      <c r="T84" s="103">
        <v>4.0237448812959681E-2</v>
      </c>
      <c r="U84" s="103">
        <v>1.6907004425398112E-2</v>
      </c>
      <c r="V84" s="104">
        <v>9711.0131411610619</v>
      </c>
    </row>
    <row r="85" spans="2:25" x14ac:dyDescent="0.35">
      <c r="B85" s="123" t="s">
        <v>116</v>
      </c>
      <c r="C85" s="86" t="s">
        <v>115</v>
      </c>
      <c r="D85" s="86" t="s">
        <v>63</v>
      </c>
      <c r="E85" s="86" t="s">
        <v>22</v>
      </c>
      <c r="F85" s="121">
        <v>1</v>
      </c>
      <c r="G85" s="85" t="s">
        <v>66</v>
      </c>
      <c r="H85" s="103">
        <v>7.2855116979224033E-2</v>
      </c>
      <c r="I85" s="103">
        <v>5.7625404138500469E-4</v>
      </c>
      <c r="J85" s="103">
        <v>0.4388055516242117</v>
      </c>
      <c r="K85" s="103">
        <v>1.6628501532558491</v>
      </c>
      <c r="L85" s="103">
        <v>0.3404595922990441</v>
      </c>
      <c r="M85" s="103">
        <v>0.46256420310074092</v>
      </c>
      <c r="N85" s="103">
        <v>0.80302379539978486</v>
      </c>
      <c r="O85" s="103">
        <v>0.80302379539978486</v>
      </c>
      <c r="P85" s="103">
        <v>1.1757293584970411E-2</v>
      </c>
      <c r="Q85" s="103">
        <v>0.14415830590869144</v>
      </c>
      <c r="R85" s="104">
        <v>8550.6810333289322</v>
      </c>
      <c r="S85" s="103">
        <v>0.16182404415677681</v>
      </c>
      <c r="T85" s="103">
        <v>3.3710106352690755E-2</v>
      </c>
      <c r="U85" s="103">
        <v>1.4166056815137554E-2</v>
      </c>
      <c r="V85" s="104">
        <v>8564.1452847487853</v>
      </c>
    </row>
    <row r="86" spans="2:25" x14ac:dyDescent="0.35">
      <c r="B86" s="123" t="s">
        <v>116</v>
      </c>
      <c r="C86" s="86" t="s">
        <v>115</v>
      </c>
      <c r="D86" s="86" t="s">
        <v>63</v>
      </c>
      <c r="E86" s="86" t="s">
        <v>23</v>
      </c>
      <c r="F86" s="121">
        <v>1</v>
      </c>
      <c r="G86" s="85" t="s">
        <v>66</v>
      </c>
      <c r="H86" s="103">
        <v>3.5322299442667827E-2</v>
      </c>
      <c r="I86" s="103">
        <v>5.8175121140990643E-4</v>
      </c>
      <c r="J86" s="103">
        <v>0.34056525131443804</v>
      </c>
      <c r="K86" s="103">
        <v>1.3155033070176998</v>
      </c>
      <c r="L86" s="103">
        <v>0.26123970571057054</v>
      </c>
      <c r="M86" s="103">
        <v>0.37830678194105583</v>
      </c>
      <c r="N86" s="103">
        <v>0.63954648765162658</v>
      </c>
      <c r="O86" s="103">
        <v>0.63954648765162658</v>
      </c>
      <c r="P86" s="103">
        <v>1.1870907249443912E-2</v>
      </c>
      <c r="Q86" s="103">
        <v>0.12211545750890786</v>
      </c>
      <c r="R86" s="104">
        <v>7201.552379760411</v>
      </c>
      <c r="S86" s="103">
        <v>0.13679488460913586</v>
      </c>
      <c r="T86" s="103">
        <v>2.7186017872815403E-2</v>
      </c>
      <c r="U86" s="103">
        <v>1.1425826186826762E-2</v>
      </c>
      <c r="V86" s="104">
        <v>7212.5869312657633</v>
      </c>
    </row>
    <row r="87" spans="2:25" x14ac:dyDescent="0.35">
      <c r="B87" s="123" t="s">
        <v>116</v>
      </c>
      <c r="C87" s="86" t="s">
        <v>115</v>
      </c>
      <c r="D87" s="86" t="s">
        <v>63</v>
      </c>
      <c r="E87" s="86" t="s">
        <v>24</v>
      </c>
      <c r="F87" s="121">
        <v>2</v>
      </c>
      <c r="G87" s="85" t="s">
        <v>66</v>
      </c>
      <c r="H87" s="103">
        <v>7.2206474676729582E-2</v>
      </c>
      <c r="I87" s="103">
        <v>1.1059316822654233E-4</v>
      </c>
      <c r="J87" s="103">
        <v>0</v>
      </c>
      <c r="K87" s="103">
        <v>0.25985154584629039</v>
      </c>
      <c r="L87" s="103">
        <v>1.9439447881077057E-2</v>
      </c>
      <c r="M87" s="103">
        <v>3.4525944145410825E-2</v>
      </c>
      <c r="N87" s="103">
        <v>5.3965392026487889E-2</v>
      </c>
      <c r="O87" s="103">
        <v>5.3965392026487889E-2</v>
      </c>
      <c r="P87" s="103">
        <v>2.2774767567182849E-3</v>
      </c>
      <c r="Q87" s="103">
        <v>2.229557976468504E-2</v>
      </c>
      <c r="R87" s="104">
        <v>1214.9453152405895</v>
      </c>
      <c r="S87" s="103">
        <v>2.3036599076954822E-2</v>
      </c>
      <c r="T87" s="103">
        <v>2.3038951295229248E-3</v>
      </c>
      <c r="U87" s="103">
        <v>9.7083290928149843E-4</v>
      </c>
      <c r="V87" s="104">
        <v>1216.2008722240678</v>
      </c>
    </row>
    <row r="88" spans="2:25" x14ac:dyDescent="0.35">
      <c r="B88" s="123" t="s">
        <v>116</v>
      </c>
      <c r="C88" s="86" t="s">
        <v>115</v>
      </c>
      <c r="D88" s="86" t="s">
        <v>63</v>
      </c>
      <c r="E88" s="86" t="s">
        <v>25</v>
      </c>
      <c r="F88" s="121">
        <v>2</v>
      </c>
      <c r="G88" s="85" t="s">
        <v>66</v>
      </c>
      <c r="H88" s="103">
        <v>7.4199718084891425E-2</v>
      </c>
      <c r="I88" s="103">
        <v>4.3261740999459632E-4</v>
      </c>
      <c r="J88" s="103">
        <v>0.13510268928046862</v>
      </c>
      <c r="K88" s="103">
        <v>1.7797099646393264</v>
      </c>
      <c r="L88" s="103">
        <v>0.3051061146408085</v>
      </c>
      <c r="M88" s="103">
        <v>0.5185912771086767</v>
      </c>
      <c r="N88" s="103">
        <v>0.8236973917494852</v>
      </c>
      <c r="O88" s="103">
        <v>0.8236973917494852</v>
      </c>
      <c r="P88" s="103">
        <v>8.8225080374246048E-3</v>
      </c>
      <c r="Q88" s="103">
        <v>0.16614831525431348</v>
      </c>
      <c r="R88" s="104">
        <v>9845.2943528639717</v>
      </c>
      <c r="S88" s="103">
        <v>0.18695024058576898</v>
      </c>
      <c r="T88" s="103">
        <v>3.6163208288053382E-2</v>
      </c>
      <c r="U88" s="103">
        <v>1.5199896520693385E-2</v>
      </c>
      <c r="V88" s="104">
        <v>9860.1122097967072</v>
      </c>
    </row>
    <row r="89" spans="2:25" x14ac:dyDescent="0.35">
      <c r="B89" s="123" t="s">
        <v>116</v>
      </c>
      <c r="C89" s="86" t="s">
        <v>115</v>
      </c>
      <c r="D89" s="86" t="s">
        <v>63</v>
      </c>
      <c r="E89" s="86" t="s">
        <v>26</v>
      </c>
      <c r="F89" s="121">
        <v>2</v>
      </c>
      <c r="G89" s="85" t="s">
        <v>66</v>
      </c>
      <c r="H89" s="103">
        <v>2.5686521089435886E-2</v>
      </c>
      <c r="I89" s="103">
        <v>9.4250510917002258E-4</v>
      </c>
      <c r="J89" s="103">
        <v>0.14957090587707589</v>
      </c>
      <c r="K89" s="103">
        <v>1.7734832007284789</v>
      </c>
      <c r="L89" s="103">
        <v>0.3396122499284055</v>
      </c>
      <c r="M89" s="103">
        <v>0.53491355957575915</v>
      </c>
      <c r="N89" s="103">
        <v>0.87452580950416436</v>
      </c>
      <c r="O89" s="103">
        <v>0.87452580950416436</v>
      </c>
      <c r="P89" s="103">
        <v>1.9221228455417773E-2</v>
      </c>
      <c r="Q89" s="103">
        <v>0.17667067690821811</v>
      </c>
      <c r="R89" s="104">
        <v>10543.831166950677</v>
      </c>
      <c r="S89" s="103">
        <v>0.19937775134227953</v>
      </c>
      <c r="T89" s="103">
        <v>3.7848421800830853E-2</v>
      </c>
      <c r="U89" s="103">
        <v>1.5909041221206517E-2</v>
      </c>
      <c r="V89" s="104">
        <v>10559.443575765477</v>
      </c>
    </row>
    <row r="90" spans="2:25" x14ac:dyDescent="0.35">
      <c r="B90" s="123" t="s">
        <v>116</v>
      </c>
      <c r="C90" s="86" t="s">
        <v>115</v>
      </c>
      <c r="D90" s="86" t="s">
        <v>63</v>
      </c>
      <c r="E90" s="86" t="s">
        <v>27</v>
      </c>
      <c r="F90" s="121">
        <v>3</v>
      </c>
      <c r="G90" s="85" t="s">
        <v>66</v>
      </c>
      <c r="H90" s="103">
        <v>9.5073022532972076E-2</v>
      </c>
      <c r="I90" s="103">
        <v>1.0929910478211528E-3</v>
      </c>
      <c r="J90" s="103">
        <v>0.17910899524285268</v>
      </c>
      <c r="K90" s="103">
        <v>1.9721714381548054</v>
      </c>
      <c r="L90" s="103">
        <v>0.40408361965121908</v>
      </c>
      <c r="M90" s="103">
        <v>0.68565419524432314</v>
      </c>
      <c r="N90" s="103">
        <v>1.0897378148955419</v>
      </c>
      <c r="O90" s="103">
        <v>1.0897378148955419</v>
      </c>
      <c r="P90" s="103">
        <v>2.22836346096516E-2</v>
      </c>
      <c r="Q90" s="103">
        <v>0.19469375649522963</v>
      </c>
      <c r="R90" s="104">
        <v>11575.943070959436</v>
      </c>
      <c r="S90" s="103">
        <v>0.22011899408007135</v>
      </c>
      <c r="T90" s="103">
        <v>4.7894837013007806E-2</v>
      </c>
      <c r="U90" s="103">
        <v>2.0124752291235309E-2</v>
      </c>
      <c r="V90" s="104">
        <v>11594.798534602125</v>
      </c>
    </row>
    <row r="91" spans="2:25" x14ac:dyDescent="0.35">
      <c r="B91" s="123" t="s">
        <v>116</v>
      </c>
      <c r="C91" s="86" t="s">
        <v>115</v>
      </c>
      <c r="D91" s="86" t="s">
        <v>63</v>
      </c>
      <c r="E91" s="86" t="s">
        <v>28</v>
      </c>
      <c r="F91" s="121">
        <v>3</v>
      </c>
      <c r="G91" s="85" t="s">
        <v>66</v>
      </c>
      <c r="H91" s="103">
        <v>3.9512602215803855E-2</v>
      </c>
      <c r="I91" s="103">
        <v>6.8685524523123603E-4</v>
      </c>
      <c r="J91" s="103">
        <v>0.19429621834033259</v>
      </c>
      <c r="K91" s="103">
        <v>1.7507466943524443</v>
      </c>
      <c r="L91" s="103">
        <v>0.36209726432009931</v>
      </c>
      <c r="M91" s="103">
        <v>0.56557640420633237</v>
      </c>
      <c r="N91" s="103">
        <v>0.92767366852643163</v>
      </c>
      <c r="O91" s="103">
        <v>0.92767366852643163</v>
      </c>
      <c r="P91" s="103">
        <v>1.4006301597484998E-2</v>
      </c>
      <c r="Q91" s="103">
        <v>0.1789268868691177</v>
      </c>
      <c r="R91" s="104">
        <v>10638.708200352638</v>
      </c>
      <c r="S91" s="103">
        <v>0.20178044374086504</v>
      </c>
      <c r="T91" s="103">
        <v>4.0086305989907742E-2</v>
      </c>
      <c r="U91" s="103">
        <v>1.6847616767487059E-2</v>
      </c>
      <c r="V91" s="104">
        <v>10654.980923864707</v>
      </c>
    </row>
    <row r="92" spans="2:25" x14ac:dyDescent="0.35">
      <c r="B92" s="123" t="s">
        <v>116</v>
      </c>
      <c r="C92" s="86" t="s">
        <v>115</v>
      </c>
      <c r="D92" s="86" t="s">
        <v>63</v>
      </c>
      <c r="E92" s="86" t="s">
        <v>29</v>
      </c>
      <c r="F92" s="121">
        <v>3</v>
      </c>
      <c r="G92" s="85" t="s">
        <v>66</v>
      </c>
      <c r="H92" s="103">
        <v>1.4266364845814752E-3</v>
      </c>
      <c r="I92" s="103">
        <v>1.0377099617149745E-3</v>
      </c>
      <c r="J92" s="103">
        <v>0.15223685073637527</v>
      </c>
      <c r="K92" s="103">
        <v>1.623072977075205</v>
      </c>
      <c r="L92" s="103">
        <v>0.33793877767758934</v>
      </c>
      <c r="M92" s="103">
        <v>0.57390626450333404</v>
      </c>
      <c r="N92" s="103">
        <v>0.91184504218092344</v>
      </c>
      <c r="O92" s="103">
        <v>0.91184504218092344</v>
      </c>
      <c r="P92" s="103">
        <v>2.1166255909966996E-2</v>
      </c>
      <c r="Q92" s="103">
        <v>0.16132683625682329</v>
      </c>
      <c r="R92" s="104">
        <v>9558.0096446808839</v>
      </c>
      <c r="S92" s="103">
        <v>0.18154178777417088</v>
      </c>
      <c r="T92" s="103">
        <v>4.0054819502047263E-2</v>
      </c>
      <c r="U92" s="103">
        <v>1.6829918708415294E-2</v>
      </c>
      <c r="V92" s="104">
        <v>9573.7073419065982</v>
      </c>
      <c r="Y92" s="103"/>
    </row>
    <row r="93" spans="2:25" x14ac:dyDescent="0.35">
      <c r="B93" s="123" t="s">
        <v>116</v>
      </c>
      <c r="C93" s="86" t="s">
        <v>115</v>
      </c>
      <c r="D93" s="86" t="s">
        <v>63</v>
      </c>
      <c r="E93" s="86" t="s">
        <v>30</v>
      </c>
      <c r="F93" s="121">
        <v>4</v>
      </c>
      <c r="G93" s="85" t="s">
        <v>66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4"/>
      <c r="S93" s="103"/>
      <c r="T93" s="103"/>
      <c r="U93" s="103"/>
      <c r="V93" s="104"/>
      <c r="Y93" s="103"/>
    </row>
    <row r="94" spans="2:25" x14ac:dyDescent="0.35">
      <c r="B94" s="123" t="s">
        <v>116</v>
      </c>
      <c r="C94" s="86" t="s">
        <v>115</v>
      </c>
      <c r="D94" s="86" t="s">
        <v>63</v>
      </c>
      <c r="E94" s="86" t="s">
        <v>31</v>
      </c>
      <c r="F94" s="121">
        <v>4</v>
      </c>
      <c r="G94" s="85" t="s">
        <v>66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4"/>
      <c r="S94" s="103"/>
      <c r="T94" s="103"/>
      <c r="U94" s="103"/>
      <c r="V94" s="104"/>
      <c r="Y94" s="103"/>
    </row>
    <row r="95" spans="2:25" x14ac:dyDescent="0.35">
      <c r="B95" s="123" t="s">
        <v>116</v>
      </c>
      <c r="C95" s="86" t="s">
        <v>115</v>
      </c>
      <c r="D95" s="86" t="s">
        <v>63</v>
      </c>
      <c r="E95" s="86" t="s">
        <v>32</v>
      </c>
      <c r="F95" s="121">
        <v>4</v>
      </c>
      <c r="G95" s="85" t="s">
        <v>66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4"/>
      <c r="S95" s="103"/>
      <c r="T95" s="103"/>
      <c r="U95" s="103"/>
      <c r="V95" s="104"/>
      <c r="Y95" s="103"/>
    </row>
    <row r="96" spans="2:25" x14ac:dyDescent="0.35">
      <c r="B96" s="124" t="s">
        <v>116</v>
      </c>
      <c r="C96" s="107" t="s">
        <v>115</v>
      </c>
      <c r="D96" s="107"/>
      <c r="E96" s="107" t="s">
        <v>62</v>
      </c>
      <c r="F96" s="122"/>
      <c r="G96" s="109"/>
      <c r="H96" s="105">
        <f>SUM(H84:H95)</f>
        <v>0.4185289922761703</v>
      </c>
      <c r="I96" s="105">
        <f t="shared" ref="I96:T96" si="6">SUM(I84:I95)</f>
        <v>5.9568787146069783E-3</v>
      </c>
      <c r="J96" s="105">
        <f t="shared" si="6"/>
        <v>2.121292528896265</v>
      </c>
      <c r="K96" s="105">
        <f t="shared" si="6"/>
        <v>13.91381843802108</v>
      </c>
      <c r="L96" s="105">
        <f t="shared" si="6"/>
        <v>2.7094566342593236</v>
      </c>
      <c r="M96" s="105">
        <f t="shared" si="6"/>
        <v>4.3307917134744001</v>
      </c>
      <c r="N96" s="105">
        <f t="shared" si="6"/>
        <v>7.0402483477337228</v>
      </c>
      <c r="O96" s="105">
        <f t="shared" si="6"/>
        <v>7.0402483477337228</v>
      </c>
      <c r="P96" s="105">
        <f t="shared" si="6"/>
        <v>0.12151586046933803</v>
      </c>
      <c r="Q96" s="105">
        <f t="shared" si="6"/>
        <v>1.3300829236948664</v>
      </c>
      <c r="R96" s="106">
        <f t="shared" si="6"/>
        <v>78824.16496347863</v>
      </c>
      <c r="S96" s="105">
        <f t="shared" si="6"/>
        <v>1.4953682412429936</v>
      </c>
      <c r="T96" s="105">
        <f t="shared" si="6"/>
        <v>0.30548506076183579</v>
      </c>
      <c r="U96" s="105">
        <f>SUM(U84:U95)</f>
        <v>0.12838094584568149</v>
      </c>
      <c r="V96" s="106">
        <f t="shared" ref="V96" si="7">SUM(V84:V95)</f>
        <v>78946.988815335295</v>
      </c>
    </row>
    <row r="97" spans="2:22" x14ac:dyDescent="0.35">
      <c r="B97" s="123" t="s">
        <v>114</v>
      </c>
      <c r="C97" s="86" t="s">
        <v>113</v>
      </c>
      <c r="D97" s="86" t="s">
        <v>63</v>
      </c>
      <c r="E97" s="86" t="s">
        <v>21</v>
      </c>
      <c r="F97" s="121">
        <v>1</v>
      </c>
      <c r="G97" s="85" t="s">
        <v>66</v>
      </c>
      <c r="H97" s="103">
        <v>6.5526144884465148E-2</v>
      </c>
      <c r="I97" s="103">
        <v>4.7439970258362851E-4</v>
      </c>
      <c r="J97" s="103">
        <v>0.34557728769172585</v>
      </c>
      <c r="K97" s="103">
        <v>1.850073063657002</v>
      </c>
      <c r="L97" s="103">
        <v>0.3461849016723525</v>
      </c>
      <c r="M97" s="103">
        <v>0.53642431629680565</v>
      </c>
      <c r="N97" s="103">
        <v>0.88260921796915792</v>
      </c>
      <c r="O97" s="103">
        <v>0.88260921796915792</v>
      </c>
      <c r="P97" s="103">
        <v>9.6813112714854641E-3</v>
      </c>
      <c r="Q97" s="103">
        <v>0.15766706858224558</v>
      </c>
      <c r="R97" s="104">
        <v>9303.0179860597018</v>
      </c>
      <c r="S97" s="103">
        <v>0.17647583321596375</v>
      </c>
      <c r="T97" s="103">
        <v>3.8623300639212058E-2</v>
      </c>
      <c r="U97" s="103">
        <v>1.6228750600110718E-2</v>
      </c>
      <c r="V97" s="104">
        <v>9318.1944840591404</v>
      </c>
    </row>
    <row r="98" spans="2:22" x14ac:dyDescent="0.35">
      <c r="B98" s="123" t="s">
        <v>114</v>
      </c>
      <c r="C98" s="86" t="s">
        <v>113</v>
      </c>
      <c r="D98" s="86" t="s">
        <v>63</v>
      </c>
      <c r="E98" s="86" t="s">
        <v>22</v>
      </c>
      <c r="F98" s="121">
        <v>1</v>
      </c>
      <c r="G98" s="85" t="s">
        <v>66</v>
      </c>
      <c r="H98" s="103">
        <v>5.1784837064596169E-2</v>
      </c>
      <c r="I98" s="103">
        <v>6.2200614856906594E-4</v>
      </c>
      <c r="J98" s="103">
        <v>0.39481783298150169</v>
      </c>
      <c r="K98" s="103">
        <v>1.7262635398807604</v>
      </c>
      <c r="L98" s="103">
        <v>0.31658563629493086</v>
      </c>
      <c r="M98" s="103">
        <v>0.48545627448988193</v>
      </c>
      <c r="N98" s="103">
        <v>0.80204191078481302</v>
      </c>
      <c r="O98" s="103">
        <v>0.80204191078481302</v>
      </c>
      <c r="P98" s="103">
        <v>1.2690396474342112E-2</v>
      </c>
      <c r="Q98" s="103">
        <v>0.14945489839031886</v>
      </c>
      <c r="R98" s="104">
        <v>8855.994055367637</v>
      </c>
      <c r="S98" s="103">
        <v>0.16758980385440952</v>
      </c>
      <c r="T98" s="103">
        <v>3.5022451481139229E-2</v>
      </c>
      <c r="U98" s="103">
        <v>1.4717427141467723E-2</v>
      </c>
      <c r="V98" s="104">
        <v>8869.9675195180625</v>
      </c>
    </row>
    <row r="99" spans="2:22" x14ac:dyDescent="0.35">
      <c r="B99" s="123" t="s">
        <v>114</v>
      </c>
      <c r="C99" s="86" t="s">
        <v>113</v>
      </c>
      <c r="D99" s="86" t="s">
        <v>63</v>
      </c>
      <c r="E99" s="86" t="s">
        <v>23</v>
      </c>
      <c r="F99" s="121">
        <v>1</v>
      </c>
      <c r="G99" s="85" t="s">
        <v>66</v>
      </c>
      <c r="H99" s="103">
        <v>0.10644965041356212</v>
      </c>
      <c r="I99" s="103">
        <v>6.5397808898708435E-4</v>
      </c>
      <c r="J99" s="103">
        <v>0.33604734192620361</v>
      </c>
      <c r="K99" s="103">
        <v>1.4570672826067477</v>
      </c>
      <c r="L99" s="103">
        <v>0.27541354177635757</v>
      </c>
      <c r="M99" s="103">
        <v>0.42879153484417154</v>
      </c>
      <c r="N99" s="103">
        <v>0.70420507662052934</v>
      </c>
      <c r="O99" s="103">
        <v>0.70420507662052934</v>
      </c>
      <c r="P99" s="103">
        <v>1.3352538013596264E-2</v>
      </c>
      <c r="Q99" s="103">
        <v>0.14060646291460363</v>
      </c>
      <c r="R99" s="104">
        <v>8251.7460564264875</v>
      </c>
      <c r="S99" s="103">
        <v>0.15674424613345933</v>
      </c>
      <c r="T99" s="103">
        <v>3.0912624251332024E-2</v>
      </c>
      <c r="U99" s="103">
        <v>1.2992322512257907E-2</v>
      </c>
      <c r="V99" s="104">
        <v>8264.3267407448257</v>
      </c>
    </row>
    <row r="100" spans="2:22" x14ac:dyDescent="0.35">
      <c r="B100" s="123" t="s">
        <v>114</v>
      </c>
      <c r="C100" s="86" t="s">
        <v>113</v>
      </c>
      <c r="D100" s="86" t="s">
        <v>63</v>
      </c>
      <c r="E100" s="86" t="s">
        <v>24</v>
      </c>
      <c r="F100" s="121">
        <v>2</v>
      </c>
      <c r="G100" s="85" t="s">
        <v>66</v>
      </c>
      <c r="H100" s="103">
        <v>0.16585465030237662</v>
      </c>
      <c r="I100" s="103">
        <v>1.5119562987864763E-4</v>
      </c>
      <c r="J100" s="103">
        <v>3.1055675886556E-3</v>
      </c>
      <c r="K100" s="103">
        <v>0.40444937404173031</v>
      </c>
      <c r="L100" s="103">
        <v>2.3859072892071807E-2</v>
      </c>
      <c r="M100" s="103">
        <v>4.0278219828551329E-2</v>
      </c>
      <c r="N100" s="103">
        <v>6.4137292720623129E-2</v>
      </c>
      <c r="O100" s="103">
        <v>6.4137292720623129E-2</v>
      </c>
      <c r="P100" s="103">
        <v>3.1325397676619589E-3</v>
      </c>
      <c r="Q100" s="103">
        <v>3.2435317755118188E-2</v>
      </c>
      <c r="R100" s="104">
        <v>1663.8614956984081</v>
      </c>
      <c r="S100" s="103">
        <v>3.1574206744643583E-2</v>
      </c>
      <c r="T100" s="103">
        <v>3.1577299073041343E-3</v>
      </c>
      <c r="U100" s="103">
        <v>1.3306283522982187E-3</v>
      </c>
      <c r="V100" s="104">
        <v>1665.5823719126936</v>
      </c>
    </row>
    <row r="101" spans="2:22" x14ac:dyDescent="0.35">
      <c r="B101" s="123" t="s">
        <v>114</v>
      </c>
      <c r="C101" s="86" t="s">
        <v>113</v>
      </c>
      <c r="D101" s="86" t="s">
        <v>63</v>
      </c>
      <c r="E101" s="86" t="s">
        <v>25</v>
      </c>
      <c r="F101" s="121">
        <v>2</v>
      </c>
      <c r="G101" s="85" t="s">
        <v>66</v>
      </c>
      <c r="H101" s="103">
        <v>7.1206832582552212E-2</v>
      </c>
      <c r="I101" s="103">
        <v>3.6361274565424329E-4</v>
      </c>
      <c r="J101" s="103">
        <v>0.31084413905296349</v>
      </c>
      <c r="K101" s="103">
        <v>1.6592140513670544</v>
      </c>
      <c r="L101" s="103">
        <v>0.2526898376872504</v>
      </c>
      <c r="M101" s="103">
        <v>0.4265839195365409</v>
      </c>
      <c r="N101" s="103">
        <v>0.67927375722379146</v>
      </c>
      <c r="O101" s="103">
        <v>0.67927375722379146</v>
      </c>
      <c r="P101" s="103">
        <v>7.4203953595751385E-3</v>
      </c>
      <c r="Q101" s="103">
        <v>0.14257881780193485</v>
      </c>
      <c r="R101" s="104">
        <v>8391.6110570793553</v>
      </c>
      <c r="S101" s="103">
        <v>0.15934623770106893</v>
      </c>
      <c r="T101" s="103">
        <v>3.0282245315906266E-2</v>
      </c>
      <c r="U101" s="103">
        <v>1.2728668674968042E-2</v>
      </c>
      <c r="V101" s="104">
        <v>8404.0975467437001</v>
      </c>
    </row>
    <row r="102" spans="2:22" x14ac:dyDescent="0.35">
      <c r="B102" s="123" t="s">
        <v>114</v>
      </c>
      <c r="C102" s="86" t="s">
        <v>113</v>
      </c>
      <c r="D102" s="86" t="s">
        <v>63</v>
      </c>
      <c r="E102" s="86" t="s">
        <v>26</v>
      </c>
      <c r="F102" s="121">
        <v>2</v>
      </c>
      <c r="G102" s="85" t="s">
        <v>66</v>
      </c>
      <c r="H102" s="103">
        <v>4.8441810686654367E-2</v>
      </c>
      <c r="I102" s="103">
        <v>8.5080917112851805E-4</v>
      </c>
      <c r="J102" s="103">
        <v>0.3820415877572324</v>
      </c>
      <c r="K102" s="103">
        <v>1.7230073980684777</v>
      </c>
      <c r="L102" s="103">
        <v>0.27985029212131729</v>
      </c>
      <c r="M102" s="103">
        <v>0.47243543938759985</v>
      </c>
      <c r="N102" s="103">
        <v>0.75228573150891709</v>
      </c>
      <c r="O102" s="103">
        <v>0.75228573150891709</v>
      </c>
      <c r="P102" s="103">
        <v>1.7359225418195987E-2</v>
      </c>
      <c r="Q102" s="103">
        <v>0.15851300104650703</v>
      </c>
      <c r="R102" s="104">
        <v>9412.877746134156</v>
      </c>
      <c r="S102" s="103">
        <v>0.17803893293573911</v>
      </c>
      <c r="T102" s="103">
        <v>3.3490330454343881E-2</v>
      </c>
      <c r="U102" s="103">
        <v>1.4077539954404224E-2</v>
      </c>
      <c r="V102" s="104">
        <v>9426.7377738267587</v>
      </c>
    </row>
    <row r="103" spans="2:22" x14ac:dyDescent="0.35">
      <c r="B103" s="123" t="s">
        <v>114</v>
      </c>
      <c r="C103" s="86" t="s">
        <v>113</v>
      </c>
      <c r="D103" s="86" t="s">
        <v>63</v>
      </c>
      <c r="E103" s="86" t="s">
        <v>27</v>
      </c>
      <c r="F103" s="121">
        <v>3</v>
      </c>
      <c r="G103" s="85" t="s">
        <v>66</v>
      </c>
      <c r="H103" s="103">
        <v>8.4988865256511295E-2</v>
      </c>
      <c r="I103" s="103">
        <v>7.574439485285901E-4</v>
      </c>
      <c r="J103" s="103">
        <v>0.38333040626533676</v>
      </c>
      <c r="K103" s="103">
        <v>1.6938126655601708</v>
      </c>
      <c r="L103" s="103">
        <v>0.28318471757131219</v>
      </c>
      <c r="M103" s="103">
        <v>0.47806452321178505</v>
      </c>
      <c r="N103" s="103">
        <v>0.76124924078309708</v>
      </c>
      <c r="O103" s="103">
        <v>0.76124924078309708</v>
      </c>
      <c r="P103" s="103">
        <v>1.5463093837353415E-2</v>
      </c>
      <c r="Q103" s="103">
        <v>0.13890432782930662</v>
      </c>
      <c r="R103" s="104">
        <v>8153.7339297195767</v>
      </c>
      <c r="S103" s="103">
        <v>0.15509487674738556</v>
      </c>
      <c r="T103" s="103">
        <v>3.3895996423690872E-2</v>
      </c>
      <c r="U103" s="103">
        <v>1.4242479085340829E-2</v>
      </c>
      <c r="V103" s="104">
        <v>8167.0590253207802</v>
      </c>
    </row>
    <row r="104" spans="2:22" x14ac:dyDescent="0.35">
      <c r="B104" s="123" t="s">
        <v>114</v>
      </c>
      <c r="C104" s="86" t="s">
        <v>113</v>
      </c>
      <c r="D104" s="86" t="s">
        <v>63</v>
      </c>
      <c r="E104" s="86" t="s">
        <v>28</v>
      </c>
      <c r="F104" s="121">
        <v>3</v>
      </c>
      <c r="G104" s="85" t="s">
        <v>66</v>
      </c>
      <c r="H104" s="103">
        <v>3.2255799141794349E-2</v>
      </c>
      <c r="I104" s="103">
        <v>5.8275167979079923E-4</v>
      </c>
      <c r="J104" s="103">
        <v>0.42618560492628521</v>
      </c>
      <c r="K104" s="103">
        <v>1.6946144343358374</v>
      </c>
      <c r="L104" s="103">
        <v>0.33497255925636216</v>
      </c>
      <c r="M104" s="103">
        <v>0.46482093784164707</v>
      </c>
      <c r="N104" s="103">
        <v>0.79979349709800907</v>
      </c>
      <c r="O104" s="103">
        <v>0.79979349709800907</v>
      </c>
      <c r="P104" s="103">
        <v>1.1891287846002102E-2</v>
      </c>
      <c r="Q104" s="103">
        <v>0.15481497633067726</v>
      </c>
      <c r="R104" s="104">
        <v>9151.0915184036367</v>
      </c>
      <c r="S104" s="103">
        <v>0.1735089991758022</v>
      </c>
      <c r="T104" s="103">
        <v>3.4245158119257976E-2</v>
      </c>
      <c r="U104" s="103">
        <v>1.4392929588582586E-2</v>
      </c>
      <c r="V104" s="104">
        <v>9165.024737282165</v>
      </c>
    </row>
    <row r="105" spans="2:22" x14ac:dyDescent="0.35">
      <c r="B105" s="123" t="s">
        <v>114</v>
      </c>
      <c r="C105" s="86" t="s">
        <v>113</v>
      </c>
      <c r="D105" s="86" t="s">
        <v>63</v>
      </c>
      <c r="E105" s="86" t="s">
        <v>29</v>
      </c>
      <c r="F105" s="121">
        <v>3</v>
      </c>
      <c r="G105" s="85" t="s">
        <v>66</v>
      </c>
      <c r="H105" s="103">
        <v>2.6646962576377347E-3</v>
      </c>
      <c r="I105" s="103">
        <v>8.9144078674929111E-4</v>
      </c>
      <c r="J105" s="103">
        <v>0.39327835016390911</v>
      </c>
      <c r="K105" s="103">
        <v>1.5648911355013755</v>
      </c>
      <c r="L105" s="103">
        <v>0.28997136873857149</v>
      </c>
      <c r="M105" s="103">
        <v>0.48952155797801833</v>
      </c>
      <c r="N105" s="103">
        <v>0.77949292671658987</v>
      </c>
      <c r="O105" s="103">
        <v>0.77949292671658987</v>
      </c>
      <c r="P105" s="103">
        <v>1.8194978945729762E-2</v>
      </c>
      <c r="Q105" s="103">
        <v>0.14066369864414302</v>
      </c>
      <c r="R105" s="104">
        <v>8281.0623906012461</v>
      </c>
      <c r="S105" s="103">
        <v>0.15729112754905286</v>
      </c>
      <c r="T105" s="103">
        <v>3.469195429603248E-2</v>
      </c>
      <c r="U105" s="103">
        <v>1.4576604597431309E-2</v>
      </c>
      <c r="V105" s="104">
        <v>8294.6599100610674</v>
      </c>
    </row>
    <row r="106" spans="2:22" x14ac:dyDescent="0.35">
      <c r="B106" s="123" t="s">
        <v>114</v>
      </c>
      <c r="C106" s="86" t="s">
        <v>113</v>
      </c>
      <c r="D106" s="86" t="s">
        <v>63</v>
      </c>
      <c r="E106" s="86" t="s">
        <v>30</v>
      </c>
      <c r="F106" s="121">
        <v>4</v>
      </c>
      <c r="G106" s="85" t="s">
        <v>66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4"/>
      <c r="S106" s="103"/>
      <c r="T106" s="103"/>
      <c r="U106" s="103"/>
      <c r="V106" s="104"/>
    </row>
    <row r="107" spans="2:22" x14ac:dyDescent="0.35">
      <c r="B107" s="123" t="s">
        <v>114</v>
      </c>
      <c r="C107" s="86" t="s">
        <v>113</v>
      </c>
      <c r="D107" s="86" t="s">
        <v>63</v>
      </c>
      <c r="E107" s="86" t="s">
        <v>31</v>
      </c>
      <c r="F107" s="121">
        <v>4</v>
      </c>
      <c r="G107" s="85" t="s">
        <v>66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4"/>
      <c r="S107" s="103"/>
      <c r="T107" s="103"/>
      <c r="U107" s="103"/>
      <c r="V107" s="104"/>
    </row>
    <row r="108" spans="2:22" x14ac:dyDescent="0.35">
      <c r="B108" s="123" t="s">
        <v>114</v>
      </c>
      <c r="C108" s="86" t="s">
        <v>113</v>
      </c>
      <c r="D108" s="86" t="s">
        <v>63</v>
      </c>
      <c r="E108" s="86" t="s">
        <v>32</v>
      </c>
      <c r="F108" s="121">
        <v>4</v>
      </c>
      <c r="G108" s="85" t="s">
        <v>66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4"/>
      <c r="S108" s="103"/>
      <c r="T108" s="103"/>
      <c r="U108" s="103"/>
      <c r="V108" s="104"/>
    </row>
    <row r="109" spans="2:22" x14ac:dyDescent="0.35">
      <c r="B109" s="124" t="s">
        <v>114</v>
      </c>
      <c r="C109" s="107" t="s">
        <v>113</v>
      </c>
      <c r="D109" s="107"/>
      <c r="E109" s="107" t="s">
        <v>62</v>
      </c>
      <c r="F109" s="122"/>
      <c r="G109" s="109"/>
      <c r="H109" s="105">
        <f>SUM(H97:H108)</f>
        <v>0.62917328659015004</v>
      </c>
      <c r="I109" s="105">
        <f t="shared" ref="I109:V109" si="8">SUM(I97:I108)</f>
        <v>5.3476379018698684E-3</v>
      </c>
      <c r="J109" s="105">
        <f t="shared" si="8"/>
        <v>2.9752281183538138</v>
      </c>
      <c r="K109" s="105">
        <f t="shared" si="8"/>
        <v>13.773392945019157</v>
      </c>
      <c r="L109" s="105">
        <f t="shared" si="8"/>
        <v>2.4027119280105262</v>
      </c>
      <c r="M109" s="105">
        <f t="shared" si="8"/>
        <v>3.8223767234150015</v>
      </c>
      <c r="N109" s="105">
        <f t="shared" si="8"/>
        <v>6.2250886514255281</v>
      </c>
      <c r="O109" s="105">
        <f t="shared" si="8"/>
        <v>6.2250886514255281</v>
      </c>
      <c r="P109" s="105">
        <f t="shared" si="8"/>
        <v>0.1091857669339422</v>
      </c>
      <c r="Q109" s="105">
        <f t="shared" si="8"/>
        <v>1.215638569294855</v>
      </c>
      <c r="R109" s="106">
        <f t="shared" si="8"/>
        <v>71464.996235490209</v>
      </c>
      <c r="S109" s="105">
        <f t="shared" si="8"/>
        <v>1.3556642640575252</v>
      </c>
      <c r="T109" s="105">
        <f t="shared" si="8"/>
        <v>0.27432179088821895</v>
      </c>
      <c r="U109" s="105">
        <f t="shared" si="8"/>
        <v>0.11528735050686155</v>
      </c>
      <c r="V109" s="106">
        <f t="shared" si="8"/>
        <v>71575.650109469192</v>
      </c>
    </row>
    <row r="110" spans="2:22" x14ac:dyDescent="0.35">
      <c r="B110" s="123" t="s">
        <v>112</v>
      </c>
      <c r="C110" s="86" t="s">
        <v>111</v>
      </c>
      <c r="D110" s="86" t="s">
        <v>63</v>
      </c>
      <c r="E110" s="86" t="s">
        <v>21</v>
      </c>
      <c r="F110" s="121">
        <v>1</v>
      </c>
      <c r="G110" s="85" t="s">
        <v>66</v>
      </c>
      <c r="H110" s="103">
        <v>3.0243449388223955E-2</v>
      </c>
      <c r="I110" s="103">
        <v>4.8397809595029993E-4</v>
      </c>
      <c r="J110" s="103">
        <v>0.51527441914750827</v>
      </c>
      <c r="K110" s="103">
        <v>1.8769602544538027</v>
      </c>
      <c r="L110" s="103">
        <v>0.36107196987720419</v>
      </c>
      <c r="M110" s="103">
        <v>0.56154034771427819</v>
      </c>
      <c r="N110" s="103">
        <v>0.92261231759148254</v>
      </c>
      <c r="O110" s="103">
        <v>0.92261231759148254</v>
      </c>
      <c r="P110" s="103">
        <v>9.8747836547173253E-3</v>
      </c>
      <c r="Q110" s="103">
        <v>0.16209615310235068</v>
      </c>
      <c r="R110" s="104">
        <v>9586.6641571879627</v>
      </c>
      <c r="S110" s="103">
        <v>0.18186040251726424</v>
      </c>
      <c r="T110" s="103">
        <v>3.9818565485078852E-2</v>
      </c>
      <c r="U110" s="103">
        <v>1.6730960286570038E-2</v>
      </c>
      <c r="V110" s="104">
        <v>9602.3081683119872</v>
      </c>
    </row>
    <row r="111" spans="2:22" x14ac:dyDescent="0.35">
      <c r="B111" s="123" t="s">
        <v>112</v>
      </c>
      <c r="C111" s="86" t="s">
        <v>111</v>
      </c>
      <c r="D111" s="86" t="s">
        <v>63</v>
      </c>
      <c r="E111" s="86" t="s">
        <v>22</v>
      </c>
      <c r="F111" s="121">
        <v>1</v>
      </c>
      <c r="G111" s="85" t="s">
        <v>66</v>
      </c>
      <c r="H111" s="103">
        <v>6.4676461282587722E-2</v>
      </c>
      <c r="I111" s="103">
        <v>6.4322512549830292E-4</v>
      </c>
      <c r="J111" s="103">
        <v>0.45690054203245323</v>
      </c>
      <c r="K111" s="103">
        <v>1.6745165233868091</v>
      </c>
      <c r="L111" s="103">
        <v>0.30780407062202586</v>
      </c>
      <c r="M111" s="103">
        <v>0.52300247962280411</v>
      </c>
      <c r="N111" s="103">
        <v>0.83080655024482963</v>
      </c>
      <c r="O111" s="103">
        <v>0.83080655024482963</v>
      </c>
      <c r="P111" s="103">
        <v>1.3120238284965205E-2</v>
      </c>
      <c r="Q111" s="103">
        <v>0.1570445885726505</v>
      </c>
      <c r="R111" s="104">
        <v>9333.910825840836</v>
      </c>
      <c r="S111" s="103">
        <v>0.17662473458663913</v>
      </c>
      <c r="T111" s="103">
        <v>3.6483011235282421E-2</v>
      </c>
      <c r="U111" s="103">
        <v>1.5331650654561478E-2</v>
      </c>
      <c r="V111" s="104">
        <v>9348.5243163866144</v>
      </c>
    </row>
    <row r="112" spans="2:22" x14ac:dyDescent="0.35">
      <c r="B112" s="123" t="s">
        <v>112</v>
      </c>
      <c r="C112" s="86" t="s">
        <v>111</v>
      </c>
      <c r="D112" s="86" t="s">
        <v>63</v>
      </c>
      <c r="E112" s="86" t="s">
        <v>23</v>
      </c>
      <c r="F112" s="121">
        <v>1</v>
      </c>
      <c r="G112" s="85" t="s">
        <v>66</v>
      </c>
      <c r="H112" s="103">
        <v>7.1165716944453283E-2</v>
      </c>
      <c r="I112" s="103">
        <v>6.5854756860984649E-4</v>
      </c>
      <c r="J112" s="103">
        <v>0.30974774578272202</v>
      </c>
      <c r="K112" s="103">
        <v>1.4809073696958459</v>
      </c>
      <c r="L112" s="103">
        <v>0.28101347947988348</v>
      </c>
      <c r="M112" s="103">
        <v>0.43057769015009495</v>
      </c>
      <c r="N112" s="103">
        <v>0.71159116962997859</v>
      </c>
      <c r="O112" s="103">
        <v>0.71159116962997859</v>
      </c>
      <c r="P112" s="103">
        <v>1.3443315554867089E-2</v>
      </c>
      <c r="Q112" s="103">
        <v>0.14288788782118353</v>
      </c>
      <c r="R112" s="104">
        <v>8407.3970400934522</v>
      </c>
      <c r="S112" s="103">
        <v>0.15964654773501616</v>
      </c>
      <c r="T112" s="103">
        <v>3.0573002820768847E-2</v>
      </c>
      <c r="U112" s="103">
        <v>1.2850610634144043E-2</v>
      </c>
      <c r="V112" s="104">
        <v>8419.9689891775379</v>
      </c>
    </row>
    <row r="113" spans="2:22" x14ac:dyDescent="0.35">
      <c r="B113" s="123" t="s">
        <v>112</v>
      </c>
      <c r="C113" s="86" t="s">
        <v>111</v>
      </c>
      <c r="D113" s="86" t="s">
        <v>63</v>
      </c>
      <c r="E113" s="86" t="s">
        <v>24</v>
      </c>
      <c r="F113" s="121">
        <v>2</v>
      </c>
      <c r="G113" s="85" t="s">
        <v>66</v>
      </c>
      <c r="H113" s="103">
        <v>0.10517727052873575</v>
      </c>
      <c r="I113" s="103">
        <v>3.9050385056944192E-4</v>
      </c>
      <c r="J113" s="103">
        <v>5.1446474051863318E-2</v>
      </c>
      <c r="K113" s="103">
        <v>0.74000540073497245</v>
      </c>
      <c r="L113" s="103">
        <v>6.360586963687008E-2</v>
      </c>
      <c r="M113" s="103">
        <v>0.11097349502441053</v>
      </c>
      <c r="N113" s="103">
        <v>0.1745793646612806</v>
      </c>
      <c r="O113" s="103">
        <v>0.1745793646612806</v>
      </c>
      <c r="P113" s="103">
        <v>7.9980288155437999E-3</v>
      </c>
      <c r="Q113" s="103">
        <v>7.0091119002851018E-2</v>
      </c>
      <c r="R113" s="104">
        <v>3971.9413404647757</v>
      </c>
      <c r="S113" s="103">
        <v>7.5366000764713809E-2</v>
      </c>
      <c r="T113" s="103">
        <v>7.5386101006366529E-3</v>
      </c>
      <c r="U113" s="103">
        <v>3.1766742887826879E-3</v>
      </c>
      <c r="V113" s="104">
        <v>3976.0493201628565</v>
      </c>
    </row>
    <row r="114" spans="2:22" x14ac:dyDescent="0.35">
      <c r="B114" s="123" t="s">
        <v>112</v>
      </c>
      <c r="C114" s="86" t="s">
        <v>111</v>
      </c>
      <c r="D114" s="86" t="s">
        <v>63</v>
      </c>
      <c r="E114" s="86" t="s">
        <v>25</v>
      </c>
      <c r="F114" s="121">
        <v>2</v>
      </c>
      <c r="G114" s="85" t="s">
        <v>66</v>
      </c>
      <c r="H114" s="103">
        <v>6.8736225935456863E-2</v>
      </c>
      <c r="I114" s="103">
        <v>3.5868679223187037E-4</v>
      </c>
      <c r="J114" s="103">
        <v>0.37480383193959821</v>
      </c>
      <c r="K114" s="103">
        <v>1.7202608076574768</v>
      </c>
      <c r="L114" s="103">
        <v>0.27602965239466598</v>
      </c>
      <c r="M114" s="103">
        <v>0.469659691907091</v>
      </c>
      <c r="N114" s="103">
        <v>0.74568934430175704</v>
      </c>
      <c r="O114" s="103">
        <v>0.74568934430175704</v>
      </c>
      <c r="P114" s="103">
        <v>7.3202256629399222E-3</v>
      </c>
      <c r="Q114" s="103">
        <v>0.15768586922985653</v>
      </c>
      <c r="R114" s="104">
        <v>9325.5487156222225</v>
      </c>
      <c r="S114" s="103">
        <v>0.1768748498268681</v>
      </c>
      <c r="T114" s="103">
        <v>3.271680714156619E-2</v>
      </c>
      <c r="U114" s="103">
        <v>1.3753047711751318E-2</v>
      </c>
      <c r="V114" s="104">
        <v>9339.1711653098901</v>
      </c>
    </row>
    <row r="115" spans="2:22" x14ac:dyDescent="0.35">
      <c r="B115" s="123" t="s">
        <v>112</v>
      </c>
      <c r="C115" s="86" t="s">
        <v>111</v>
      </c>
      <c r="D115" s="86" t="s">
        <v>63</v>
      </c>
      <c r="E115" s="86" t="s">
        <v>26</v>
      </c>
      <c r="F115" s="121">
        <v>2</v>
      </c>
      <c r="G115" s="85" t="s">
        <v>66</v>
      </c>
      <c r="H115" s="103">
        <v>2.7861542723743037E-2</v>
      </c>
      <c r="I115" s="103">
        <v>9.5900275084876481E-4</v>
      </c>
      <c r="J115" s="103">
        <v>0.39632015875924886</v>
      </c>
      <c r="K115" s="103">
        <v>1.6669972424528683</v>
      </c>
      <c r="L115" s="103">
        <v>0.30167140340045268</v>
      </c>
      <c r="M115" s="103">
        <v>0.51280460684085349</v>
      </c>
      <c r="N115" s="103">
        <v>0.81447601024130623</v>
      </c>
      <c r="O115" s="103">
        <v>0.81447601024130623</v>
      </c>
      <c r="P115" s="103">
        <v>1.9559042670771971E-2</v>
      </c>
      <c r="Q115" s="103">
        <v>0.17337148326119348</v>
      </c>
      <c r="R115" s="104">
        <v>10336.19101337356</v>
      </c>
      <c r="S115" s="103">
        <v>0.19531206610667343</v>
      </c>
      <c r="T115" s="103">
        <v>3.5756096606001812E-2</v>
      </c>
      <c r="U115" s="103">
        <v>1.5031109053813217E-2</v>
      </c>
      <c r="V115" s="104">
        <v>10351.135116825135</v>
      </c>
    </row>
    <row r="116" spans="2:22" x14ac:dyDescent="0.35">
      <c r="B116" s="123" t="s">
        <v>112</v>
      </c>
      <c r="C116" s="86" t="s">
        <v>111</v>
      </c>
      <c r="D116" s="86" t="s">
        <v>63</v>
      </c>
      <c r="E116" s="86" t="s">
        <v>27</v>
      </c>
      <c r="F116" s="121">
        <v>3</v>
      </c>
      <c r="G116" s="85" t="s">
        <v>66</v>
      </c>
      <c r="H116" s="103">
        <v>5.7802305952160238E-2</v>
      </c>
      <c r="I116" s="103">
        <v>4.358727547665146E-4</v>
      </c>
      <c r="J116" s="103">
        <v>0.11941152951261948</v>
      </c>
      <c r="K116" s="103">
        <v>0.9175723052741257</v>
      </c>
      <c r="L116" s="103">
        <v>0.17718853080060717</v>
      </c>
      <c r="M116" s="103">
        <v>0.24966859839439429</v>
      </c>
      <c r="N116" s="103">
        <v>0.42685712919500152</v>
      </c>
      <c r="O116" s="103">
        <v>0.42685712919500152</v>
      </c>
      <c r="P116" s="103">
        <v>8.9008729879290292E-3</v>
      </c>
      <c r="Q116" s="103">
        <v>7.7393296454945609E-2</v>
      </c>
      <c r="R116" s="104">
        <v>4521.3172905382698</v>
      </c>
      <c r="S116" s="103">
        <v>8.5937991241953601E-2</v>
      </c>
      <c r="T116" s="103">
        <v>1.8022162326762837E-2</v>
      </c>
      <c r="U116" s="103">
        <v>7.5733564953729361E-3</v>
      </c>
      <c r="V116" s="104">
        <v>4528.4994273096372</v>
      </c>
    </row>
    <row r="117" spans="2:22" x14ac:dyDescent="0.35">
      <c r="B117" s="123" t="s">
        <v>112</v>
      </c>
      <c r="C117" s="86" t="s">
        <v>111</v>
      </c>
      <c r="D117" s="86" t="s">
        <v>63</v>
      </c>
      <c r="E117" s="86" t="s">
        <v>28</v>
      </c>
      <c r="F117" s="121">
        <v>3</v>
      </c>
      <c r="G117" s="85" t="s">
        <v>66</v>
      </c>
      <c r="H117" s="103">
        <v>9.0059800188794642E-2</v>
      </c>
      <c r="I117" s="103">
        <v>7.0297396064729638E-4</v>
      </c>
      <c r="J117" s="103">
        <v>0.15036711006756823</v>
      </c>
      <c r="K117" s="103">
        <v>1.7518770048515924</v>
      </c>
      <c r="L117" s="103">
        <v>0.36005491410054191</v>
      </c>
      <c r="M117" s="103">
        <v>0.58006537240760936</v>
      </c>
      <c r="N117" s="103">
        <v>0.94012028650815127</v>
      </c>
      <c r="O117" s="103">
        <v>0.94012028650815127</v>
      </c>
      <c r="P117" s="103">
        <v>1.4334983627373434E-2</v>
      </c>
      <c r="Q117" s="103">
        <v>0.18382479835540624</v>
      </c>
      <c r="R117" s="104">
        <v>10926.615318105283</v>
      </c>
      <c r="S117" s="103">
        <v>0.20732703902371058</v>
      </c>
      <c r="T117" s="103">
        <v>4.0871421967325815E-2</v>
      </c>
      <c r="U117" s="103">
        <v>1.7177942689363419E-2</v>
      </c>
      <c r="V117" s="104">
        <v>10943.251402019288</v>
      </c>
    </row>
    <row r="118" spans="2:22" x14ac:dyDescent="0.35">
      <c r="B118" s="123" t="s">
        <v>112</v>
      </c>
      <c r="C118" s="86" t="s">
        <v>111</v>
      </c>
      <c r="D118" s="86" t="s">
        <v>63</v>
      </c>
      <c r="E118" s="86" t="s">
        <v>29</v>
      </c>
      <c r="F118" s="121">
        <v>3</v>
      </c>
      <c r="G118" s="85" t="s">
        <v>66</v>
      </c>
      <c r="H118" s="103">
        <v>2.3793059727488075E-2</v>
      </c>
      <c r="I118" s="103">
        <v>8.7978122197156792E-4</v>
      </c>
      <c r="J118" s="103">
        <v>9.2992096725950088E-2</v>
      </c>
      <c r="K118" s="103">
        <v>1.5244865428259993</v>
      </c>
      <c r="L118" s="103">
        <v>0.30903792952068621</v>
      </c>
      <c r="M118" s="103">
        <v>0.47913140283594496</v>
      </c>
      <c r="N118" s="103">
        <v>0.78816933235663111</v>
      </c>
      <c r="O118" s="103">
        <v>0.78816933235663111</v>
      </c>
      <c r="P118" s="103">
        <v>1.7956314551019148E-2</v>
      </c>
      <c r="Q118" s="103">
        <v>0.13787137832031834</v>
      </c>
      <c r="R118" s="104">
        <v>8117.7773210705145</v>
      </c>
      <c r="S118" s="103">
        <v>0.15418847377420686</v>
      </c>
      <c r="T118" s="103">
        <v>3.3978852191714773E-2</v>
      </c>
      <c r="U118" s="103">
        <v>1.4277007733100975E-2</v>
      </c>
      <c r="V118" s="104">
        <v>8131.0989941669959</v>
      </c>
    </row>
    <row r="119" spans="2:22" x14ac:dyDescent="0.35">
      <c r="B119" s="123" t="s">
        <v>112</v>
      </c>
      <c r="C119" s="86" t="s">
        <v>111</v>
      </c>
      <c r="D119" s="86" t="s">
        <v>63</v>
      </c>
      <c r="E119" s="86" t="s">
        <v>30</v>
      </c>
      <c r="F119" s="121">
        <v>4</v>
      </c>
      <c r="G119" s="85" t="s">
        <v>66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4"/>
      <c r="S119" s="103"/>
      <c r="T119" s="103"/>
      <c r="U119" s="103"/>
      <c r="V119" s="104"/>
    </row>
    <row r="120" spans="2:22" x14ac:dyDescent="0.35">
      <c r="B120" s="123" t="s">
        <v>112</v>
      </c>
      <c r="C120" s="86" t="s">
        <v>111</v>
      </c>
      <c r="D120" s="86" t="s">
        <v>63</v>
      </c>
      <c r="E120" s="86" t="s">
        <v>31</v>
      </c>
      <c r="F120" s="121">
        <v>4</v>
      </c>
      <c r="G120" s="85" t="s">
        <v>66</v>
      </c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4"/>
      <c r="S120" s="103"/>
      <c r="T120" s="103"/>
      <c r="U120" s="103"/>
      <c r="V120" s="104"/>
    </row>
    <row r="121" spans="2:22" x14ac:dyDescent="0.35">
      <c r="B121" s="123" t="s">
        <v>112</v>
      </c>
      <c r="C121" s="86" t="s">
        <v>111</v>
      </c>
      <c r="D121" s="86" t="s">
        <v>63</v>
      </c>
      <c r="E121" s="86" t="s">
        <v>32</v>
      </c>
      <c r="F121" s="121">
        <v>4</v>
      </c>
      <c r="G121" s="85" t="s">
        <v>66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4"/>
      <c r="S121" s="103"/>
      <c r="T121" s="103"/>
      <c r="U121" s="103"/>
      <c r="V121" s="104"/>
    </row>
    <row r="122" spans="2:22" x14ac:dyDescent="0.35">
      <c r="B122" s="124" t="s">
        <v>112</v>
      </c>
      <c r="C122" s="107" t="s">
        <v>111</v>
      </c>
      <c r="D122" s="107"/>
      <c r="E122" s="107" t="s">
        <v>62</v>
      </c>
      <c r="F122" s="122"/>
      <c r="G122" s="109"/>
      <c r="H122" s="105">
        <f>SUM(H110:H121)</f>
        <v>0.5395158326716436</v>
      </c>
      <c r="I122" s="105">
        <f t="shared" ref="I122:V122" si="9">SUM(I110:I121)</f>
        <v>5.5125721210939043E-3</v>
      </c>
      <c r="J122" s="105">
        <f t="shared" si="9"/>
        <v>2.467263908019532</v>
      </c>
      <c r="K122" s="105">
        <f t="shared" si="9"/>
        <v>13.35358345133349</v>
      </c>
      <c r="L122" s="105">
        <f t="shared" si="9"/>
        <v>2.4374778198329374</v>
      </c>
      <c r="M122" s="105">
        <f t="shared" si="9"/>
        <v>3.9174236848974808</v>
      </c>
      <c r="N122" s="105">
        <f t="shared" si="9"/>
        <v>6.3549015047304191</v>
      </c>
      <c r="O122" s="105">
        <f t="shared" si="9"/>
        <v>6.3549015047304191</v>
      </c>
      <c r="P122" s="105">
        <f t="shared" si="9"/>
        <v>0.11250780581012693</v>
      </c>
      <c r="Q122" s="105">
        <f t="shared" si="9"/>
        <v>1.2622665741207559</v>
      </c>
      <c r="R122" s="106">
        <f t="shared" si="9"/>
        <v>74527.363022296879</v>
      </c>
      <c r="S122" s="105">
        <f t="shared" si="9"/>
        <v>1.4131381055770458</v>
      </c>
      <c r="T122" s="105">
        <f t="shared" si="9"/>
        <v>0.27575852987513821</v>
      </c>
      <c r="U122" s="105">
        <f t="shared" si="9"/>
        <v>0.11590235954746012</v>
      </c>
      <c r="V122" s="106">
        <f t="shared" si="9"/>
        <v>74640.006899669941</v>
      </c>
    </row>
    <row r="123" spans="2:22" x14ac:dyDescent="0.35">
      <c r="B123" s="123" t="s">
        <v>110</v>
      </c>
      <c r="C123" s="86" t="s">
        <v>109</v>
      </c>
      <c r="D123" s="86" t="s">
        <v>63</v>
      </c>
      <c r="E123" s="86" t="s">
        <v>21</v>
      </c>
      <c r="F123" s="121">
        <v>1</v>
      </c>
      <c r="G123" s="85" t="s">
        <v>66</v>
      </c>
      <c r="H123" s="103">
        <v>2.2768458612676262E-2</v>
      </c>
      <c r="I123" s="103">
        <v>5.3638587493320196E-4</v>
      </c>
      <c r="J123" s="103">
        <v>0.53935199675039047</v>
      </c>
      <c r="K123" s="103">
        <v>2.0222765433341738</v>
      </c>
      <c r="L123" s="103">
        <v>0.3798373686524561</v>
      </c>
      <c r="M123" s="103">
        <v>0.62439791962797719</v>
      </c>
      <c r="N123" s="103">
        <v>1.0042352882804333</v>
      </c>
      <c r="O123" s="103">
        <v>1.0042352882804333</v>
      </c>
      <c r="P123" s="103">
        <v>1.0937852681061183E-2</v>
      </c>
      <c r="Q123" s="103">
        <v>0.17734667511743596</v>
      </c>
      <c r="R123" s="104">
        <v>10543.91353639694</v>
      </c>
      <c r="S123" s="103">
        <v>0.20005796002087251</v>
      </c>
      <c r="T123" s="103">
        <v>4.3854005197745211E-2</v>
      </c>
      <c r="U123" s="103">
        <v>1.8426519029173759E-2</v>
      </c>
      <c r="V123" s="104">
        <v>10561.136470654927</v>
      </c>
    </row>
    <row r="124" spans="2:22" x14ac:dyDescent="0.35">
      <c r="B124" s="123" t="s">
        <v>110</v>
      </c>
      <c r="C124" s="86" t="s">
        <v>109</v>
      </c>
      <c r="D124" s="86" t="s">
        <v>63</v>
      </c>
      <c r="E124" s="86" t="s">
        <v>22</v>
      </c>
      <c r="F124" s="121">
        <v>1</v>
      </c>
      <c r="G124" s="85" t="s">
        <v>66</v>
      </c>
      <c r="H124" s="103">
        <v>0.12659019479629446</v>
      </c>
      <c r="I124" s="103">
        <v>6.6325217677080397E-4</v>
      </c>
      <c r="J124" s="103">
        <v>0.4515480159160809</v>
      </c>
      <c r="K124" s="103">
        <v>1.7672965490691537</v>
      </c>
      <c r="L124" s="103">
        <v>0.33592138489217943</v>
      </c>
      <c r="M124" s="103">
        <v>0.54121817655486215</v>
      </c>
      <c r="N124" s="103">
        <v>0.87713956144704164</v>
      </c>
      <c r="O124" s="103">
        <v>0.87713956144704164</v>
      </c>
      <c r="P124" s="103">
        <v>1.3524173253907991E-2</v>
      </c>
      <c r="Q124" s="103">
        <v>0.16331820778066813</v>
      </c>
      <c r="R124" s="104">
        <v>9744.8411782944186</v>
      </c>
      <c r="S124" s="103">
        <v>0.18436857471885418</v>
      </c>
      <c r="T124" s="103">
        <v>3.8148973736380584E-2</v>
      </c>
      <c r="U124" s="103">
        <v>1.603168460737461E-2</v>
      </c>
      <c r="V124" s="104">
        <v>9760.1129764266916</v>
      </c>
    </row>
    <row r="125" spans="2:22" x14ac:dyDescent="0.35">
      <c r="B125" s="123" t="s">
        <v>110</v>
      </c>
      <c r="C125" s="86" t="s">
        <v>109</v>
      </c>
      <c r="D125" s="86" t="s">
        <v>63</v>
      </c>
      <c r="E125" s="86" t="s">
        <v>23</v>
      </c>
      <c r="F125" s="121">
        <v>1</v>
      </c>
      <c r="G125" s="85" t="s">
        <v>66</v>
      </c>
      <c r="H125" s="103">
        <v>3.5404394355134074E-2</v>
      </c>
      <c r="I125" s="103">
        <v>6.4845064026250085E-4</v>
      </c>
      <c r="J125" s="103">
        <v>0.30759880073308238</v>
      </c>
      <c r="K125" s="103">
        <v>1.6172594674701288</v>
      </c>
      <c r="L125" s="103">
        <v>0.30606745978735872</v>
      </c>
      <c r="M125" s="103">
        <v>0.42386965078692118</v>
      </c>
      <c r="N125" s="103">
        <v>0.72993711057427968</v>
      </c>
      <c r="O125" s="103">
        <v>0.72993711057427968</v>
      </c>
      <c r="P125" s="103">
        <v>1.3233162792514757E-2</v>
      </c>
      <c r="Q125" s="103">
        <v>0.14067220083769899</v>
      </c>
      <c r="R125" s="104">
        <v>8299.7627883323057</v>
      </c>
      <c r="S125" s="103">
        <v>0.1576467945246329</v>
      </c>
      <c r="T125" s="103">
        <v>3.0743196298863629E-2</v>
      </c>
      <c r="U125" s="103">
        <v>1.292150503252542E-2</v>
      </c>
      <c r="V125" s="104">
        <v>8312.3238455981973</v>
      </c>
    </row>
    <row r="126" spans="2:22" x14ac:dyDescent="0.35">
      <c r="B126" s="123" t="s">
        <v>110</v>
      </c>
      <c r="C126" s="86" t="s">
        <v>109</v>
      </c>
      <c r="D126" s="86" t="s">
        <v>63</v>
      </c>
      <c r="E126" s="86" t="s">
        <v>24</v>
      </c>
      <c r="F126" s="121">
        <v>2</v>
      </c>
      <c r="G126" s="85" t="s">
        <v>66</v>
      </c>
      <c r="H126" s="103">
        <v>0.18815396877292981</v>
      </c>
      <c r="I126" s="103">
        <v>5.1387721569036456E-5</v>
      </c>
      <c r="J126" s="103">
        <v>2.3918291077637309E-3</v>
      </c>
      <c r="K126" s="103">
        <v>0.17209220685481738</v>
      </c>
      <c r="L126" s="103">
        <v>9.607318791451552E-3</v>
      </c>
      <c r="M126" s="103">
        <v>1.9691871405798509E-2</v>
      </c>
      <c r="N126" s="103">
        <v>2.9299190197250063E-2</v>
      </c>
      <c r="O126" s="103">
        <v>2.9299190197250063E-2</v>
      </c>
      <c r="P126" s="103">
        <v>1.1000870822720913E-3</v>
      </c>
      <c r="Q126" s="103">
        <v>1.4772530428041906E-2</v>
      </c>
      <c r="R126" s="104">
        <v>597.63649435098898</v>
      </c>
      <c r="S126" s="103">
        <v>1.1381854855926805E-2</v>
      </c>
      <c r="T126" s="103">
        <v>1.1382757045243779E-3</v>
      </c>
      <c r="U126" s="103">
        <v>4.7965535965462894E-4</v>
      </c>
      <c r="V126" s="104">
        <v>598.25682934865404</v>
      </c>
    </row>
    <row r="127" spans="2:22" x14ac:dyDescent="0.35">
      <c r="B127" s="123" t="s">
        <v>110</v>
      </c>
      <c r="C127" s="86" t="s">
        <v>109</v>
      </c>
      <c r="D127" s="86" t="s">
        <v>63</v>
      </c>
      <c r="E127" s="86" t="s">
        <v>25</v>
      </c>
      <c r="F127" s="121">
        <v>2</v>
      </c>
      <c r="G127" s="85" t="s">
        <v>66</v>
      </c>
      <c r="H127" s="103">
        <v>7.2897361390816914E-2</v>
      </c>
      <c r="I127" s="103">
        <v>3.2123146197865965E-4</v>
      </c>
      <c r="J127" s="103">
        <v>0.27755005937300842</v>
      </c>
      <c r="K127" s="103">
        <v>1.2790836052819918</v>
      </c>
      <c r="L127" s="103">
        <v>0.22013064397296292</v>
      </c>
      <c r="M127" s="103">
        <v>0.37515985791878415</v>
      </c>
      <c r="N127" s="103">
        <v>0.59529050189174704</v>
      </c>
      <c r="O127" s="103">
        <v>0.59529050189174704</v>
      </c>
      <c r="P127" s="103">
        <v>6.5576086280203791E-3</v>
      </c>
      <c r="Q127" s="103">
        <v>0.10897877333122688</v>
      </c>
      <c r="R127" s="104">
        <v>6337.7085568473294</v>
      </c>
      <c r="S127" s="103">
        <v>0.12057864297722762</v>
      </c>
      <c r="T127" s="103">
        <v>2.6091216259636105E-2</v>
      </c>
      <c r="U127" s="103">
        <v>1.0963318696000346E-2</v>
      </c>
      <c r="V127" s="104">
        <v>6347.9989311594954</v>
      </c>
    </row>
    <row r="128" spans="2:22" x14ac:dyDescent="0.35">
      <c r="B128" s="123" t="s">
        <v>110</v>
      </c>
      <c r="C128" s="86" t="s">
        <v>109</v>
      </c>
      <c r="D128" s="86" t="s">
        <v>63</v>
      </c>
      <c r="E128" s="86" t="s">
        <v>26</v>
      </c>
      <c r="F128" s="121">
        <v>2</v>
      </c>
      <c r="G128" s="85" t="s">
        <v>66</v>
      </c>
      <c r="H128" s="103">
        <v>0.15521746297354849</v>
      </c>
      <c r="I128" s="103">
        <v>4.4522052436412273E-4</v>
      </c>
      <c r="J128" s="103">
        <v>0.17598856198981686</v>
      </c>
      <c r="K128" s="103">
        <v>0.87423326640023569</v>
      </c>
      <c r="L128" s="103">
        <v>0.15688715420962968</v>
      </c>
      <c r="M128" s="103">
        <v>0.22284610325697821</v>
      </c>
      <c r="N128" s="103">
        <v>0.37973325746660785</v>
      </c>
      <c r="O128" s="103">
        <v>0.37973325746660785</v>
      </c>
      <c r="P128" s="103">
        <v>9.0830253949212725E-3</v>
      </c>
      <c r="Q128" s="103">
        <v>8.1621584583944362E-2</v>
      </c>
      <c r="R128" s="104">
        <v>4858.7922809684678</v>
      </c>
      <c r="S128" s="103">
        <v>9.1696632671039377E-2</v>
      </c>
      <c r="T128" s="103">
        <v>1.6074118574168642E-2</v>
      </c>
      <c r="U128" s="103">
        <v>6.7580863968149081E-3</v>
      </c>
      <c r="V128" s="104">
        <v>4865.6194281054122</v>
      </c>
    </row>
    <row r="129" spans="2:22" x14ac:dyDescent="0.35">
      <c r="B129" s="123" t="s">
        <v>110</v>
      </c>
      <c r="C129" s="86" t="s">
        <v>109</v>
      </c>
      <c r="D129" s="86" t="s">
        <v>63</v>
      </c>
      <c r="E129" s="86" t="s">
        <v>27</v>
      </c>
      <c r="F129" s="121">
        <v>3</v>
      </c>
      <c r="G129" s="85" t="s">
        <v>66</v>
      </c>
      <c r="H129" s="103">
        <v>6.2865078850981118E-4</v>
      </c>
      <c r="I129" s="103">
        <v>9.5586592200951179E-4</v>
      </c>
      <c r="J129" s="103">
        <v>0.58216284934054696</v>
      </c>
      <c r="K129" s="103">
        <v>1.8866137404941625</v>
      </c>
      <c r="L129" s="103">
        <v>0.35125385253590735</v>
      </c>
      <c r="M129" s="103">
        <v>0.59613178895739427</v>
      </c>
      <c r="N129" s="103">
        <v>0.94738564149330162</v>
      </c>
      <c r="O129" s="103">
        <v>0.94738564149330162</v>
      </c>
      <c r="P129" s="103">
        <v>1.9489632457792727E-2</v>
      </c>
      <c r="Q129" s="103">
        <v>0.16996811738646134</v>
      </c>
      <c r="R129" s="104">
        <v>10097.494727338682</v>
      </c>
      <c r="S129" s="103">
        <v>0.19198740337418357</v>
      </c>
      <c r="T129" s="103">
        <v>4.1633064922414642E-2</v>
      </c>
      <c r="U129" s="103">
        <v>1.7493785523717754E-2</v>
      </c>
      <c r="V129" s="104">
        <v>10113.903136837598</v>
      </c>
    </row>
    <row r="130" spans="2:22" x14ac:dyDescent="0.35">
      <c r="B130" s="123" t="s">
        <v>110</v>
      </c>
      <c r="C130" s="86" t="s">
        <v>109</v>
      </c>
      <c r="D130" s="86" t="s">
        <v>63</v>
      </c>
      <c r="E130" s="86" t="s">
        <v>28</v>
      </c>
      <c r="F130" s="121">
        <v>3</v>
      </c>
      <c r="G130" s="85" t="s">
        <v>66</v>
      </c>
      <c r="H130" s="103">
        <v>1.2663269165858098E-2</v>
      </c>
      <c r="I130" s="103">
        <v>5.706169089626774E-4</v>
      </c>
      <c r="J130" s="103">
        <v>0.42798531557686165</v>
      </c>
      <c r="K130" s="103">
        <v>1.5560465474622232</v>
      </c>
      <c r="L130" s="103">
        <v>0.3014534643665458</v>
      </c>
      <c r="M130" s="103">
        <v>0.47955689088118325</v>
      </c>
      <c r="N130" s="103">
        <v>0.78101035524772933</v>
      </c>
      <c r="O130" s="103">
        <v>0.78101035524772933</v>
      </c>
      <c r="P130" s="103">
        <v>1.1638806294782676E-2</v>
      </c>
      <c r="Q130" s="103">
        <v>0.15204763282884565</v>
      </c>
      <c r="R130" s="104">
        <v>9027.1027669377454</v>
      </c>
      <c r="S130" s="103">
        <v>0.17115344398634547</v>
      </c>
      <c r="T130" s="103">
        <v>3.3858931604647188E-2</v>
      </c>
      <c r="U130" s="103">
        <v>1.4230513440602881E-2</v>
      </c>
      <c r="V130" s="104">
        <v>9040.8676802445952</v>
      </c>
    </row>
    <row r="131" spans="2:22" x14ac:dyDescent="0.35">
      <c r="B131" s="123" t="s">
        <v>110</v>
      </c>
      <c r="C131" s="86" t="s">
        <v>109</v>
      </c>
      <c r="D131" s="86" t="s">
        <v>63</v>
      </c>
      <c r="E131" s="86" t="s">
        <v>29</v>
      </c>
      <c r="F131" s="121">
        <v>3</v>
      </c>
      <c r="G131" s="85" t="s">
        <v>66</v>
      </c>
      <c r="H131" s="103">
        <v>4.1392655228121002E-2</v>
      </c>
      <c r="I131" s="103">
        <v>8.8246304423813778E-4</v>
      </c>
      <c r="J131" s="103">
        <v>0.40326803517808807</v>
      </c>
      <c r="K131" s="103">
        <v>1.5580917946192476</v>
      </c>
      <c r="L131" s="103">
        <v>0.28983302092785168</v>
      </c>
      <c r="M131" s="103">
        <v>0.49237003414005021</v>
      </c>
      <c r="N131" s="103">
        <v>0.782203055067902</v>
      </c>
      <c r="O131" s="103">
        <v>0.782203055067902</v>
      </c>
      <c r="P131" s="103">
        <v>1.8003151258099512E-2</v>
      </c>
      <c r="Q131" s="103">
        <v>0.13841819523764382</v>
      </c>
      <c r="R131" s="104">
        <v>8186.7647024193084</v>
      </c>
      <c r="S131" s="103">
        <v>0.15549988396059897</v>
      </c>
      <c r="T131" s="103">
        <v>3.4352974335721695E-2</v>
      </c>
      <c r="U131" s="103">
        <v>1.4434117995618393E-2</v>
      </c>
      <c r="V131" s="104">
        <v>8200.2222373691711</v>
      </c>
    </row>
    <row r="132" spans="2:22" x14ac:dyDescent="0.35">
      <c r="B132" s="123" t="s">
        <v>110</v>
      </c>
      <c r="C132" s="86" t="s">
        <v>109</v>
      </c>
      <c r="D132" s="86" t="s">
        <v>63</v>
      </c>
      <c r="E132" s="86" t="s">
        <v>30</v>
      </c>
      <c r="F132" s="121">
        <v>4</v>
      </c>
      <c r="G132" s="85" t="s">
        <v>66</v>
      </c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4"/>
      <c r="S132" s="103"/>
      <c r="T132" s="103"/>
      <c r="U132" s="103"/>
      <c r="V132" s="104"/>
    </row>
    <row r="133" spans="2:22" x14ac:dyDescent="0.35">
      <c r="B133" s="123" t="s">
        <v>110</v>
      </c>
      <c r="C133" s="86" t="s">
        <v>109</v>
      </c>
      <c r="D133" s="86" t="s">
        <v>63</v>
      </c>
      <c r="E133" s="86" t="s">
        <v>31</v>
      </c>
      <c r="F133" s="121">
        <v>4</v>
      </c>
      <c r="G133" s="85" t="s">
        <v>66</v>
      </c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4"/>
      <c r="S133" s="103"/>
      <c r="T133" s="103"/>
      <c r="U133" s="103"/>
      <c r="V133" s="104"/>
    </row>
    <row r="134" spans="2:22" x14ac:dyDescent="0.35">
      <c r="B134" s="123" t="s">
        <v>110</v>
      </c>
      <c r="C134" s="86" t="s">
        <v>109</v>
      </c>
      <c r="D134" s="86" t="s">
        <v>63</v>
      </c>
      <c r="E134" s="86" t="s">
        <v>32</v>
      </c>
      <c r="F134" s="121">
        <v>4</v>
      </c>
      <c r="G134" s="85" t="s">
        <v>66</v>
      </c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4"/>
      <c r="S134" s="103"/>
      <c r="T134" s="103"/>
      <c r="U134" s="103"/>
      <c r="V134" s="104"/>
    </row>
    <row r="135" spans="2:22" x14ac:dyDescent="0.35">
      <c r="B135" s="124" t="s">
        <v>110</v>
      </c>
      <c r="C135" s="107" t="s">
        <v>109</v>
      </c>
      <c r="D135" s="107"/>
      <c r="E135" s="107" t="s">
        <v>62</v>
      </c>
      <c r="F135" s="122"/>
      <c r="G135" s="109"/>
      <c r="H135" s="105">
        <f>SUM(H123:H134)</f>
        <v>0.65571641608388886</v>
      </c>
      <c r="I135" s="105">
        <f t="shared" ref="I135:V135" si="10">SUM(I123:I134)</f>
        <v>5.0748742750886524E-3</v>
      </c>
      <c r="J135" s="105">
        <f t="shared" si="10"/>
        <v>3.1678454639656395</v>
      </c>
      <c r="K135" s="105">
        <f t="shared" si="10"/>
        <v>12.732993720986133</v>
      </c>
      <c r="L135" s="105">
        <f t="shared" si="10"/>
        <v>2.3509916681363432</v>
      </c>
      <c r="M135" s="105">
        <f t="shared" si="10"/>
        <v>3.7752422935299488</v>
      </c>
      <c r="N135" s="105">
        <f t="shared" si="10"/>
        <v>6.1262339616662924</v>
      </c>
      <c r="O135" s="105">
        <f t="shared" si="10"/>
        <v>6.1262339616662924</v>
      </c>
      <c r="P135" s="105">
        <f t="shared" si="10"/>
        <v>0.10356749984337257</v>
      </c>
      <c r="Q135" s="105">
        <f t="shared" si="10"/>
        <v>1.1471439175319669</v>
      </c>
      <c r="R135" s="106">
        <f t="shared" si="10"/>
        <v>67694.017031886178</v>
      </c>
      <c r="S135" s="105">
        <f t="shared" si="10"/>
        <v>1.2843711910896813</v>
      </c>
      <c r="T135" s="105">
        <f t="shared" si="10"/>
        <v>0.26589475663410211</v>
      </c>
      <c r="U135" s="105">
        <f t="shared" si="10"/>
        <v>0.1117391860814827</v>
      </c>
      <c r="V135" s="106">
        <f t="shared" si="10"/>
        <v>67800.441535744758</v>
      </c>
    </row>
    <row r="136" spans="2:22" x14ac:dyDescent="0.35">
      <c r="B136" s="123" t="s">
        <v>108</v>
      </c>
      <c r="C136" s="86" t="s">
        <v>107</v>
      </c>
      <c r="D136" s="86" t="s">
        <v>63</v>
      </c>
      <c r="E136" s="86" t="s">
        <v>21</v>
      </c>
      <c r="F136" s="121">
        <v>1</v>
      </c>
      <c r="G136" s="85" t="s">
        <v>66</v>
      </c>
      <c r="H136" s="103">
        <v>1.17324492342313E-2</v>
      </c>
      <c r="I136" s="103">
        <v>5.454410601871694E-4</v>
      </c>
      <c r="J136" s="103">
        <v>0.48372129098474076</v>
      </c>
      <c r="K136" s="103">
        <v>2.0119402822078407</v>
      </c>
      <c r="L136" s="103">
        <v>0.37287955802462208</v>
      </c>
      <c r="M136" s="103">
        <v>0.63227719450930253</v>
      </c>
      <c r="N136" s="103">
        <v>1.0051567525339244</v>
      </c>
      <c r="O136" s="103">
        <v>1.0051567525339244</v>
      </c>
      <c r="P136" s="103">
        <v>1.1116200000862839E-2</v>
      </c>
      <c r="Q136" s="103">
        <v>0.17756220807312459</v>
      </c>
      <c r="R136" s="104">
        <v>10615.052425196574</v>
      </c>
      <c r="S136" s="103">
        <v>0.20140016196184171</v>
      </c>
      <c r="T136" s="103">
        <v>4.4196369020218756E-2</v>
      </c>
      <c r="U136" s="103">
        <v>1.8570324181458753E-2</v>
      </c>
      <c r="V136" s="104">
        <v>10632.403667521869</v>
      </c>
    </row>
    <row r="137" spans="2:22" x14ac:dyDescent="0.35">
      <c r="B137" s="123" t="s">
        <v>108</v>
      </c>
      <c r="C137" s="86" t="s">
        <v>107</v>
      </c>
      <c r="D137" s="86" t="s">
        <v>63</v>
      </c>
      <c r="E137" s="86" t="s">
        <v>22</v>
      </c>
      <c r="F137" s="121">
        <v>1</v>
      </c>
      <c r="G137" s="85" t="s">
        <v>66</v>
      </c>
      <c r="H137" s="103">
        <v>9.0977669062983491E-2</v>
      </c>
      <c r="I137" s="103">
        <v>6.5213919604665594E-4</v>
      </c>
      <c r="J137" s="103">
        <v>0.4166121301749629</v>
      </c>
      <c r="K137" s="103">
        <v>1.7732434508063548</v>
      </c>
      <c r="L137" s="103">
        <v>0.34505225310506743</v>
      </c>
      <c r="M137" s="103">
        <v>0.53054424388761001</v>
      </c>
      <c r="N137" s="103">
        <v>0.87559649699267772</v>
      </c>
      <c r="O137" s="103">
        <v>0.87559649699267772</v>
      </c>
      <c r="P137" s="103">
        <v>1.3290957380580124E-2</v>
      </c>
      <c r="Q137" s="103">
        <v>0.16149290776677988</v>
      </c>
      <c r="R137" s="104">
        <v>9686.2571033899185</v>
      </c>
      <c r="S137" s="103">
        <v>0.1832572077242022</v>
      </c>
      <c r="T137" s="103">
        <v>3.7765322292434421E-2</v>
      </c>
      <c r="U137" s="103">
        <v>1.5870624481285869E-2</v>
      </c>
      <c r="V137" s="104">
        <v>9701.3961156136884</v>
      </c>
    </row>
    <row r="138" spans="2:22" x14ac:dyDescent="0.35">
      <c r="B138" s="123" t="s">
        <v>108</v>
      </c>
      <c r="C138" s="86" t="s">
        <v>107</v>
      </c>
      <c r="D138" s="86" t="s">
        <v>63</v>
      </c>
      <c r="E138" s="86" t="s">
        <v>23</v>
      </c>
      <c r="F138" s="121">
        <v>1</v>
      </c>
      <c r="G138" s="85" t="s">
        <v>66</v>
      </c>
      <c r="H138" s="103">
        <v>2.5069171995742785E-2</v>
      </c>
      <c r="I138" s="103">
        <v>8.5579545773564487E-4</v>
      </c>
      <c r="J138" s="103">
        <v>0.43448099510756694</v>
      </c>
      <c r="K138" s="103">
        <v>1.8039441146110144</v>
      </c>
      <c r="L138" s="103">
        <v>0.33107371185593465</v>
      </c>
      <c r="M138" s="103">
        <v>0.54508791016269664</v>
      </c>
      <c r="N138" s="103">
        <v>0.87616162201863168</v>
      </c>
      <c r="O138" s="103">
        <v>0.87616162201863168</v>
      </c>
      <c r="P138" s="103">
        <v>1.7441087646124731E-2</v>
      </c>
      <c r="Q138" s="103">
        <v>0.18072823176749606</v>
      </c>
      <c r="R138" s="104">
        <v>10807.583486697617</v>
      </c>
      <c r="S138" s="103">
        <v>0.20513860898827968</v>
      </c>
      <c r="T138" s="103">
        <v>3.8287623569366713E-2</v>
      </c>
      <c r="U138" s="103">
        <v>1.6094419873637657E-2</v>
      </c>
      <c r="V138" s="104">
        <v>10823.473587995173</v>
      </c>
    </row>
    <row r="139" spans="2:22" x14ac:dyDescent="0.35">
      <c r="B139" s="123" t="s">
        <v>108</v>
      </c>
      <c r="C139" s="86" t="s">
        <v>107</v>
      </c>
      <c r="D139" s="86" t="s">
        <v>63</v>
      </c>
      <c r="E139" s="86" t="s">
        <v>24</v>
      </c>
      <c r="F139" s="121">
        <v>2</v>
      </c>
      <c r="G139" s="85" t="s">
        <v>66</v>
      </c>
      <c r="H139" s="103">
        <v>0.10324989962067589</v>
      </c>
      <c r="I139" s="103">
        <v>7.8687951080290051E-4</v>
      </c>
      <c r="J139" s="103">
        <v>8.8789041673705812E-2</v>
      </c>
      <c r="K139" s="103">
        <v>1.414198780102869</v>
      </c>
      <c r="L139" s="103">
        <v>0.1485437424686597</v>
      </c>
      <c r="M139" s="103">
        <v>0.22999074984658127</v>
      </c>
      <c r="N139" s="103">
        <v>0.37853449231524094</v>
      </c>
      <c r="O139" s="103">
        <v>0.37853449231524094</v>
      </c>
      <c r="P139" s="103">
        <v>1.6043476339018342E-2</v>
      </c>
      <c r="Q139" s="103">
        <v>0.14385620903702448</v>
      </c>
      <c r="R139" s="104">
        <v>8573.2894840034223</v>
      </c>
      <c r="S139" s="103">
        <v>0.16251966305721341</v>
      </c>
      <c r="T139" s="103">
        <v>1.6258258497107693E-2</v>
      </c>
      <c r="U139" s="103">
        <v>6.8510187224619361E-3</v>
      </c>
      <c r="V139" s="104">
        <v>8582.1484730707598</v>
      </c>
    </row>
    <row r="140" spans="2:22" x14ac:dyDescent="0.35">
      <c r="B140" s="123" t="s">
        <v>108</v>
      </c>
      <c r="C140" s="86" t="s">
        <v>107</v>
      </c>
      <c r="D140" s="86" t="s">
        <v>63</v>
      </c>
      <c r="E140" s="86" t="s">
        <v>25</v>
      </c>
      <c r="F140" s="121">
        <v>2</v>
      </c>
      <c r="G140" s="85" t="s">
        <v>66</v>
      </c>
      <c r="H140" s="103">
        <v>2.3445820744925881E-2</v>
      </c>
      <c r="I140" s="103">
        <v>3.3917320626472103E-4</v>
      </c>
      <c r="J140" s="103">
        <v>0.3108142090827169</v>
      </c>
      <c r="K140" s="103">
        <v>1.6092220498890879</v>
      </c>
      <c r="L140" s="103">
        <v>0.29033101236840603</v>
      </c>
      <c r="M140" s="103">
        <v>0.45129678271584367</v>
      </c>
      <c r="N140" s="103">
        <v>0.74162779508424947</v>
      </c>
      <c r="O140" s="103">
        <v>0.74162779508424947</v>
      </c>
      <c r="P140" s="103">
        <v>6.9166126156836429E-3</v>
      </c>
      <c r="Q140" s="103">
        <v>0.16079991437091828</v>
      </c>
      <c r="R140" s="104">
        <v>9605.2203048556366</v>
      </c>
      <c r="S140" s="103">
        <v>0.18207244619634522</v>
      </c>
      <c r="T140" s="103">
        <v>3.2021552226752938E-2</v>
      </c>
      <c r="U140" s="103">
        <v>1.3462777305798002E-2</v>
      </c>
      <c r="V140" s="104">
        <v>9618.8040446892264</v>
      </c>
    </row>
    <row r="141" spans="2:22" x14ac:dyDescent="0.35">
      <c r="B141" s="123" t="s">
        <v>108</v>
      </c>
      <c r="C141" s="86" t="s">
        <v>107</v>
      </c>
      <c r="D141" s="86" t="s">
        <v>63</v>
      </c>
      <c r="E141" s="86" t="s">
        <v>26</v>
      </c>
      <c r="F141" s="121">
        <v>2</v>
      </c>
      <c r="G141" s="85" t="s">
        <v>66</v>
      </c>
      <c r="H141" s="103">
        <v>1.8841392465783518E-2</v>
      </c>
      <c r="I141" s="103">
        <v>1.0051822104069364E-6</v>
      </c>
      <c r="J141" s="103">
        <v>0</v>
      </c>
      <c r="K141" s="103">
        <v>8.2753519959558146E-3</v>
      </c>
      <c r="L141" s="103">
        <v>2.4505228076902424E-4</v>
      </c>
      <c r="M141" s="103">
        <v>7.3515684230707266E-4</v>
      </c>
      <c r="N141" s="103">
        <v>9.8020912307609696E-4</v>
      </c>
      <c r="O141" s="103">
        <v>9.8020912307609696E-4</v>
      </c>
      <c r="P141" s="103">
        <v>2.5041381382067542E-5</v>
      </c>
      <c r="Q141" s="103">
        <v>7.0936186538401742E-4</v>
      </c>
      <c r="R141" s="104">
        <v>15.010024029846509</v>
      </c>
      <c r="S141" s="103">
        <v>2.900280038174867E-4</v>
      </c>
      <c r="T141" s="103">
        <v>2.9002800381748672E-5</v>
      </c>
      <c r="U141" s="103">
        <v>1.2221427911351234E-5</v>
      </c>
      <c r="V141" s="104">
        <v>15.025830556054563</v>
      </c>
    </row>
    <row r="142" spans="2:22" x14ac:dyDescent="0.35">
      <c r="B142" s="123" t="s">
        <v>108</v>
      </c>
      <c r="C142" s="86" t="s">
        <v>107</v>
      </c>
      <c r="D142" s="86" t="s">
        <v>63</v>
      </c>
      <c r="E142" s="86" t="s">
        <v>27</v>
      </c>
      <c r="F142" s="121">
        <v>3</v>
      </c>
      <c r="G142" s="85" t="s">
        <v>66</v>
      </c>
      <c r="H142" s="103">
        <v>0</v>
      </c>
      <c r="I142" s="103">
        <v>0</v>
      </c>
      <c r="J142" s="103">
        <v>0</v>
      </c>
      <c r="K142" s="103">
        <v>0</v>
      </c>
      <c r="L142" s="103">
        <v>0</v>
      </c>
      <c r="M142" s="103">
        <v>0</v>
      </c>
      <c r="N142" s="103">
        <v>0</v>
      </c>
      <c r="O142" s="103">
        <v>0</v>
      </c>
      <c r="P142" s="103">
        <v>0</v>
      </c>
      <c r="Q142" s="103">
        <v>0</v>
      </c>
      <c r="R142" s="104">
        <v>0</v>
      </c>
      <c r="S142" s="103">
        <v>0</v>
      </c>
      <c r="T142" s="103">
        <v>0</v>
      </c>
      <c r="U142" s="103">
        <v>0</v>
      </c>
      <c r="V142" s="104">
        <v>0</v>
      </c>
    </row>
    <row r="143" spans="2:22" x14ac:dyDescent="0.35">
      <c r="B143" s="123" t="s">
        <v>108</v>
      </c>
      <c r="C143" s="86" t="s">
        <v>107</v>
      </c>
      <c r="D143" s="86" t="s">
        <v>63</v>
      </c>
      <c r="E143" s="86" t="s">
        <v>28</v>
      </c>
      <c r="F143" s="121">
        <v>3</v>
      </c>
      <c r="G143" s="85" t="s">
        <v>66</v>
      </c>
      <c r="H143" s="103">
        <v>0</v>
      </c>
      <c r="I143" s="103">
        <v>0</v>
      </c>
      <c r="J143" s="103">
        <v>0</v>
      </c>
      <c r="K143" s="103">
        <v>0</v>
      </c>
      <c r="L143" s="103">
        <v>0</v>
      </c>
      <c r="M143" s="103">
        <v>0</v>
      </c>
      <c r="N143" s="103">
        <v>0</v>
      </c>
      <c r="O143" s="103">
        <v>0</v>
      </c>
      <c r="P143" s="103">
        <v>0</v>
      </c>
      <c r="Q143" s="103">
        <v>0</v>
      </c>
      <c r="R143" s="104">
        <v>0</v>
      </c>
      <c r="S143" s="103">
        <v>0</v>
      </c>
      <c r="T143" s="103">
        <v>0</v>
      </c>
      <c r="U143" s="103">
        <v>0</v>
      </c>
      <c r="V143" s="104">
        <v>0</v>
      </c>
    </row>
    <row r="144" spans="2:22" x14ac:dyDescent="0.35">
      <c r="B144" s="123" t="s">
        <v>108</v>
      </c>
      <c r="C144" s="86" t="s">
        <v>107</v>
      </c>
      <c r="D144" s="86" t="s">
        <v>63</v>
      </c>
      <c r="E144" s="86" t="s">
        <v>29</v>
      </c>
      <c r="F144" s="121">
        <v>3</v>
      </c>
      <c r="G144" s="85" t="s">
        <v>66</v>
      </c>
      <c r="H144" s="103">
        <v>0</v>
      </c>
      <c r="I144" s="103">
        <v>0</v>
      </c>
      <c r="J144" s="103">
        <v>0</v>
      </c>
      <c r="K144" s="103">
        <v>0</v>
      </c>
      <c r="L144" s="103">
        <v>0</v>
      </c>
      <c r="M144" s="103">
        <v>0</v>
      </c>
      <c r="N144" s="103">
        <v>0</v>
      </c>
      <c r="O144" s="103">
        <v>0</v>
      </c>
      <c r="P144" s="103">
        <v>0</v>
      </c>
      <c r="Q144" s="103">
        <v>0</v>
      </c>
      <c r="R144" s="104">
        <v>0</v>
      </c>
      <c r="S144" s="103">
        <v>0</v>
      </c>
      <c r="T144" s="103">
        <v>0</v>
      </c>
      <c r="U144" s="103">
        <v>0</v>
      </c>
      <c r="V144" s="104">
        <v>0</v>
      </c>
    </row>
    <row r="145" spans="2:22" x14ac:dyDescent="0.35">
      <c r="B145" s="123" t="s">
        <v>108</v>
      </c>
      <c r="C145" s="86" t="s">
        <v>107</v>
      </c>
      <c r="D145" s="86" t="s">
        <v>63</v>
      </c>
      <c r="E145" s="86" t="s">
        <v>30</v>
      </c>
      <c r="F145" s="121">
        <v>4</v>
      </c>
      <c r="G145" s="85" t="s">
        <v>66</v>
      </c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4"/>
      <c r="S145" s="103"/>
      <c r="T145" s="103"/>
      <c r="U145" s="103"/>
      <c r="V145" s="104"/>
    </row>
    <row r="146" spans="2:22" x14ac:dyDescent="0.35">
      <c r="B146" s="123" t="s">
        <v>108</v>
      </c>
      <c r="C146" s="86" t="s">
        <v>107</v>
      </c>
      <c r="D146" s="86" t="s">
        <v>63</v>
      </c>
      <c r="E146" s="86" t="s">
        <v>31</v>
      </c>
      <c r="F146" s="121">
        <v>4</v>
      </c>
      <c r="G146" s="85" t="s">
        <v>66</v>
      </c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4"/>
      <c r="S146" s="103"/>
      <c r="T146" s="103"/>
      <c r="U146" s="103"/>
      <c r="V146" s="104"/>
    </row>
    <row r="147" spans="2:22" x14ac:dyDescent="0.35">
      <c r="B147" s="123" t="s">
        <v>108</v>
      </c>
      <c r="C147" s="86" t="s">
        <v>107</v>
      </c>
      <c r="D147" s="86" t="s">
        <v>63</v>
      </c>
      <c r="E147" s="86" t="s">
        <v>32</v>
      </c>
      <c r="F147" s="121">
        <v>4</v>
      </c>
      <c r="G147" s="85" t="s">
        <v>66</v>
      </c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4"/>
      <c r="S147" s="103"/>
      <c r="T147" s="103"/>
      <c r="U147" s="103"/>
      <c r="V147" s="104"/>
    </row>
    <row r="148" spans="2:22" x14ac:dyDescent="0.35">
      <c r="B148" s="124" t="s">
        <v>108</v>
      </c>
      <c r="C148" s="107" t="s">
        <v>107</v>
      </c>
      <c r="D148" s="107"/>
      <c r="E148" s="107" t="s">
        <v>62</v>
      </c>
      <c r="F148" s="122"/>
      <c r="G148" s="109"/>
      <c r="H148" s="105">
        <f>SUM(H136:H147)</f>
        <v>0.27331640312434291</v>
      </c>
      <c r="I148" s="105">
        <f t="shared" ref="I148:V148" si="11">SUM(I136:I147)</f>
        <v>3.1804336132474987E-3</v>
      </c>
      <c r="J148" s="105">
        <f t="shared" si="11"/>
        <v>1.7344176670236933</v>
      </c>
      <c r="K148" s="105">
        <f t="shared" si="11"/>
        <v>8.6208240296131233</v>
      </c>
      <c r="L148" s="105">
        <f t="shared" si="11"/>
        <v>1.4881253301034589</v>
      </c>
      <c r="M148" s="105">
        <f t="shared" si="11"/>
        <v>2.3899320379643414</v>
      </c>
      <c r="N148" s="105">
        <f t="shared" si="11"/>
        <v>3.8780573680677999</v>
      </c>
      <c r="O148" s="105">
        <f t="shared" si="11"/>
        <v>3.8780573680677999</v>
      </c>
      <c r="P148" s="105">
        <f t="shared" si="11"/>
        <v>6.4833375363651746E-2</v>
      </c>
      <c r="Q148" s="105">
        <f t="shared" si="11"/>
        <v>0.82514883288072738</v>
      </c>
      <c r="R148" s="106">
        <f t="shared" si="11"/>
        <v>49302.412828173008</v>
      </c>
      <c r="S148" s="105">
        <f t="shared" si="11"/>
        <v>0.9346781159316998</v>
      </c>
      <c r="T148" s="105">
        <f t="shared" si="11"/>
        <v>0.16855812840626228</v>
      </c>
      <c r="U148" s="105">
        <f t="shared" si="11"/>
        <v>7.086138599255358E-2</v>
      </c>
      <c r="V148" s="106">
        <f t="shared" si="11"/>
        <v>49373.251719446773</v>
      </c>
    </row>
    <row r="149" spans="2:22" x14ac:dyDescent="0.35">
      <c r="B149" s="123" t="s">
        <v>106</v>
      </c>
      <c r="C149" s="86" t="s">
        <v>105</v>
      </c>
      <c r="D149" s="86" t="s">
        <v>63</v>
      </c>
      <c r="E149" s="86" t="s">
        <v>21</v>
      </c>
      <c r="F149" s="121">
        <v>1</v>
      </c>
      <c r="G149" s="85" t="s">
        <v>66</v>
      </c>
      <c r="H149" s="103">
        <v>6.5526144884465148E-2</v>
      </c>
      <c r="I149" s="103">
        <v>4.5293003053907592E-4</v>
      </c>
      <c r="J149" s="103">
        <v>0.45235243260907521</v>
      </c>
      <c r="K149" s="103">
        <v>1.7851222059462979</v>
      </c>
      <c r="L149" s="103">
        <v>0.33641973366982758</v>
      </c>
      <c r="M149" s="103">
        <v>0.5358174383016292</v>
      </c>
      <c r="N149" s="103">
        <v>0.87223717197145656</v>
      </c>
      <c r="O149" s="103">
        <v>0.87223717197145656</v>
      </c>
      <c r="P149" s="103">
        <v>9.2434547317364162E-3</v>
      </c>
      <c r="Q149" s="103">
        <v>0.15380561963985423</v>
      </c>
      <c r="R149" s="104">
        <v>9071.2942936253403</v>
      </c>
      <c r="S149" s="103">
        <v>0.17223061432926726</v>
      </c>
      <c r="T149" s="103">
        <v>3.7810663876941479E-2</v>
      </c>
      <c r="U149" s="103">
        <v>1.5887178305632643E-2</v>
      </c>
      <c r="V149" s="104">
        <v>9086.1365767539501</v>
      </c>
    </row>
    <row r="150" spans="2:22" x14ac:dyDescent="0.35">
      <c r="B150" s="123" t="s">
        <v>106</v>
      </c>
      <c r="C150" s="86" t="s">
        <v>105</v>
      </c>
      <c r="D150" s="86" t="s">
        <v>63</v>
      </c>
      <c r="E150" s="86" t="s">
        <v>22</v>
      </c>
      <c r="F150" s="121">
        <v>1</v>
      </c>
      <c r="G150" s="85" t="s">
        <v>66</v>
      </c>
      <c r="H150" s="103">
        <v>5.1784837064596169E-2</v>
      </c>
      <c r="I150" s="103">
        <v>6.2708387306703085E-4</v>
      </c>
      <c r="J150" s="103">
        <v>0.39578416149061424</v>
      </c>
      <c r="K150" s="103">
        <v>1.6384377540589388</v>
      </c>
      <c r="L150" s="103">
        <v>0.30318627228464062</v>
      </c>
      <c r="M150" s="103">
        <v>0.51521562564118206</v>
      </c>
      <c r="N150" s="103">
        <v>0.81840189792582252</v>
      </c>
      <c r="O150" s="103">
        <v>0.81840189792582252</v>
      </c>
      <c r="P150" s="103">
        <v>1.2792106459861346E-2</v>
      </c>
      <c r="Q150" s="103">
        <v>0.15499474931082088</v>
      </c>
      <c r="R150" s="104">
        <v>9207.7245842557713</v>
      </c>
      <c r="S150" s="103">
        <v>0.17423168137866363</v>
      </c>
      <c r="T150" s="103">
        <v>3.5935670765549585E-2</v>
      </c>
      <c r="U150" s="103">
        <v>1.5101692939888299E-2</v>
      </c>
      <c r="V150" s="104">
        <v>9222.1260240872434</v>
      </c>
    </row>
    <row r="151" spans="2:22" x14ac:dyDescent="0.35">
      <c r="B151" s="123" t="s">
        <v>106</v>
      </c>
      <c r="C151" s="86" t="s">
        <v>105</v>
      </c>
      <c r="D151" s="86" t="s">
        <v>63</v>
      </c>
      <c r="E151" s="86" t="s">
        <v>23</v>
      </c>
      <c r="F151" s="121">
        <v>1</v>
      </c>
      <c r="G151" s="85" t="s">
        <v>66</v>
      </c>
      <c r="H151" s="103">
        <v>0.10644965041356212</v>
      </c>
      <c r="I151" s="103">
        <v>6.3721149386461017E-4</v>
      </c>
      <c r="J151" s="103">
        <v>0.25678980664524975</v>
      </c>
      <c r="K151" s="103">
        <v>1.6126317544424451</v>
      </c>
      <c r="L151" s="103">
        <v>0.28897643915496701</v>
      </c>
      <c r="M151" s="103">
        <v>0.39159351013226495</v>
      </c>
      <c r="N151" s="103">
        <v>0.68056994928723225</v>
      </c>
      <c r="O151" s="103">
        <v>0.68056994928723225</v>
      </c>
      <c r="P151" s="103">
        <v>1.3009640522815401E-2</v>
      </c>
      <c r="Q151" s="103">
        <v>0.13820117384042044</v>
      </c>
      <c r="R151" s="104">
        <v>8122.1858589442272</v>
      </c>
      <c r="S151" s="103">
        <v>0.15418528361083125</v>
      </c>
      <c r="T151" s="103">
        <v>2.8499796881480813E-2</v>
      </c>
      <c r="U151" s="103">
        <v>1.1980382271803256E-2</v>
      </c>
      <c r="V151" s="104">
        <v>8134.0554930589215</v>
      </c>
    </row>
    <row r="152" spans="2:22" x14ac:dyDescent="0.35">
      <c r="B152" s="123" t="s">
        <v>106</v>
      </c>
      <c r="C152" s="86" t="s">
        <v>105</v>
      </c>
      <c r="D152" s="86" t="s">
        <v>63</v>
      </c>
      <c r="E152" s="86" t="s">
        <v>24</v>
      </c>
      <c r="F152" s="121">
        <v>2</v>
      </c>
      <c r="G152" s="85" t="s">
        <v>66</v>
      </c>
      <c r="H152" s="103">
        <v>0.16585465030237662</v>
      </c>
      <c r="I152" s="103">
        <v>6.6740792736200941E-4</v>
      </c>
      <c r="J152" s="103">
        <v>5.8258144062894632E-2</v>
      </c>
      <c r="K152" s="103">
        <v>1.3420818408820283</v>
      </c>
      <c r="L152" s="103">
        <v>0.15394839503571545</v>
      </c>
      <c r="M152" s="103">
        <v>0.18571601321853184</v>
      </c>
      <c r="N152" s="103">
        <v>0.33966440825424732</v>
      </c>
      <c r="O152" s="103">
        <v>0.33966440825424732</v>
      </c>
      <c r="P152" s="103">
        <v>1.3628802424262447E-2</v>
      </c>
      <c r="Q152" s="103">
        <v>0.12376795770339355</v>
      </c>
      <c r="R152" s="104">
        <v>7259.8085380436942</v>
      </c>
      <c r="S152" s="103">
        <v>0.13766363102992316</v>
      </c>
      <c r="T152" s="103">
        <v>1.3772922703612776E-2</v>
      </c>
      <c r="U152" s="103">
        <v>5.8037278029495184E-3</v>
      </c>
      <c r="V152" s="104">
        <v>7267.3129442289883</v>
      </c>
    </row>
    <row r="153" spans="2:22" x14ac:dyDescent="0.35">
      <c r="B153" s="123" t="s">
        <v>106</v>
      </c>
      <c r="C153" s="86" t="s">
        <v>105</v>
      </c>
      <c r="D153" s="86" t="s">
        <v>63</v>
      </c>
      <c r="E153" s="86" t="s">
        <v>25</v>
      </c>
      <c r="F153" s="121">
        <v>2</v>
      </c>
      <c r="G153" s="85" t="s">
        <v>66</v>
      </c>
      <c r="H153" s="103">
        <v>7.1206832582552212E-2</v>
      </c>
      <c r="I153" s="103">
        <v>3.6663561449648416E-4</v>
      </c>
      <c r="J153" s="103">
        <v>0.35003250509583433</v>
      </c>
      <c r="K153" s="103">
        <v>1.7039896157759242</v>
      </c>
      <c r="L153" s="103">
        <v>0.27406527649251777</v>
      </c>
      <c r="M153" s="103">
        <v>0.46634723001669959</v>
      </c>
      <c r="N153" s="103">
        <v>0.74041250650921731</v>
      </c>
      <c r="O153" s="103">
        <v>0.74041250650921731</v>
      </c>
      <c r="P153" s="103">
        <v>7.4818980169410717E-3</v>
      </c>
      <c r="Q153" s="103">
        <v>0.15674932028106772</v>
      </c>
      <c r="R153" s="104">
        <v>9267.4380801903044</v>
      </c>
      <c r="S153" s="103">
        <v>0.17578193918706445</v>
      </c>
      <c r="T153" s="103">
        <v>3.2483972713967899E-2</v>
      </c>
      <c r="U153" s="103">
        <v>1.3655208808635428E-2</v>
      </c>
      <c r="V153" s="104">
        <v>9280.9682272567479</v>
      </c>
    </row>
    <row r="154" spans="2:22" x14ac:dyDescent="0.35">
      <c r="B154" s="123" t="s">
        <v>106</v>
      </c>
      <c r="C154" s="86" t="s">
        <v>105</v>
      </c>
      <c r="D154" s="86" t="s">
        <v>63</v>
      </c>
      <c r="E154" s="86" t="s">
        <v>26</v>
      </c>
      <c r="F154" s="121">
        <v>2</v>
      </c>
      <c r="G154" s="85" t="s">
        <v>66</v>
      </c>
      <c r="H154" s="103">
        <v>4.8441810686654367E-2</v>
      </c>
      <c r="I154" s="103">
        <v>3.9093584458428513E-4</v>
      </c>
      <c r="J154" s="103">
        <v>0.14819253439504365</v>
      </c>
      <c r="K154" s="103">
        <v>0.6956029649545431</v>
      </c>
      <c r="L154" s="103">
        <v>0.13139812367574227</v>
      </c>
      <c r="M154" s="103">
        <v>0.18938680845621431</v>
      </c>
      <c r="N154" s="103">
        <v>0.32078493213195658</v>
      </c>
      <c r="O154" s="103">
        <v>0.32078493213195658</v>
      </c>
      <c r="P154" s="103">
        <v>7.9739871379453757E-3</v>
      </c>
      <c r="Q154" s="103">
        <v>7.0328581117074657E-2</v>
      </c>
      <c r="R154" s="104">
        <v>4185.9354456627652</v>
      </c>
      <c r="S154" s="103">
        <v>7.9103316960745559E-2</v>
      </c>
      <c r="T154" s="103">
        <v>1.3621310050698375E-2</v>
      </c>
      <c r="U154" s="103">
        <v>5.7271563528099329E-3</v>
      </c>
      <c r="V154" s="104">
        <v>4191.759985701101</v>
      </c>
    </row>
    <row r="155" spans="2:22" x14ac:dyDescent="0.35">
      <c r="B155" s="123" t="s">
        <v>106</v>
      </c>
      <c r="C155" s="86" t="s">
        <v>105</v>
      </c>
      <c r="D155" s="86" t="s">
        <v>63</v>
      </c>
      <c r="E155" s="86" t="s">
        <v>27</v>
      </c>
      <c r="F155" s="121">
        <v>3</v>
      </c>
      <c r="G155" s="85" t="s">
        <v>66</v>
      </c>
      <c r="H155" s="103">
        <v>8.4988865256511295E-2</v>
      </c>
      <c r="I155" s="103">
        <v>6.2155318955221524E-4</v>
      </c>
      <c r="J155" s="103">
        <v>0.26171233930060583</v>
      </c>
      <c r="K155" s="103">
        <v>1.1848470280723589</v>
      </c>
      <c r="L155" s="103">
        <v>0.2352106915149601</v>
      </c>
      <c r="M155" s="103">
        <v>0.37829918113720723</v>
      </c>
      <c r="N155" s="103">
        <v>0.61350987265216739</v>
      </c>
      <c r="O155" s="103">
        <v>0.61350987265216739</v>
      </c>
      <c r="P155" s="103">
        <v>1.267627716397238E-2</v>
      </c>
      <c r="Q155" s="103">
        <v>0.10996363578865578</v>
      </c>
      <c r="R155" s="104">
        <v>6517.2495024125819</v>
      </c>
      <c r="S155" s="103">
        <v>0.12390023165606949</v>
      </c>
      <c r="T155" s="103">
        <v>2.6670372330112088E-2</v>
      </c>
      <c r="U155" s="103">
        <v>1.1206818835777727E-2</v>
      </c>
      <c r="V155" s="104">
        <v>6527.7863575664323</v>
      </c>
    </row>
    <row r="156" spans="2:22" x14ac:dyDescent="0.35">
      <c r="B156" s="123" t="s">
        <v>106</v>
      </c>
      <c r="C156" s="86" t="s">
        <v>105</v>
      </c>
      <c r="D156" s="86" t="s">
        <v>63</v>
      </c>
      <c r="E156" s="86" t="s">
        <v>28</v>
      </c>
      <c r="F156" s="121">
        <v>3</v>
      </c>
      <c r="G156" s="85" t="s">
        <v>66</v>
      </c>
      <c r="H156" s="103">
        <v>3.2255799141794349E-2</v>
      </c>
      <c r="I156" s="103">
        <v>5.5239394483961397E-4</v>
      </c>
      <c r="J156" s="103">
        <v>0.1674013734517838</v>
      </c>
      <c r="K156" s="103">
        <v>1.5690001350760974</v>
      </c>
      <c r="L156" s="103">
        <v>0.26550422056050665</v>
      </c>
      <c r="M156" s="103">
        <v>0.41731600240289629</v>
      </c>
      <c r="N156" s="103">
        <v>0.68282022296340328</v>
      </c>
      <c r="O156" s="103">
        <v>0.68282022296340328</v>
      </c>
      <c r="P156" s="103">
        <v>1.1269865913444491E-2</v>
      </c>
      <c r="Q156" s="103">
        <v>0.13270632367740612</v>
      </c>
      <c r="R156" s="104">
        <v>7815.8653367055549</v>
      </c>
      <c r="S156" s="103">
        <v>0.14845596421920892</v>
      </c>
      <c r="T156" s="103">
        <v>2.9499746158871822E-2</v>
      </c>
      <c r="U156" s="103">
        <v>1.2398251469343209E-2</v>
      </c>
      <c r="V156" s="104">
        <v>7827.8395364357921</v>
      </c>
    </row>
    <row r="157" spans="2:22" x14ac:dyDescent="0.35">
      <c r="B157" s="123" t="s">
        <v>106</v>
      </c>
      <c r="C157" s="86" t="s">
        <v>105</v>
      </c>
      <c r="D157" s="86" t="s">
        <v>63</v>
      </c>
      <c r="E157" s="86" t="s">
        <v>29</v>
      </c>
      <c r="F157" s="121">
        <v>3</v>
      </c>
      <c r="G157" s="85" t="s">
        <v>66</v>
      </c>
      <c r="H157" s="103">
        <v>2.6646962576377347E-3</v>
      </c>
      <c r="I157" s="103">
        <v>9.8428624856026158E-4</v>
      </c>
      <c r="J157" s="103">
        <v>0.23841702171697385</v>
      </c>
      <c r="K157" s="103">
        <v>1.5741509767532813</v>
      </c>
      <c r="L157" s="103">
        <v>0.32340226723981597</v>
      </c>
      <c r="M157" s="103">
        <v>0.5493268950381559</v>
      </c>
      <c r="N157" s="103">
        <v>0.87272916227797204</v>
      </c>
      <c r="O157" s="103">
        <v>0.87272916227797204</v>
      </c>
      <c r="P157" s="103">
        <v>2.0079147285718295E-2</v>
      </c>
      <c r="Q157" s="103">
        <v>0.15311461392304757</v>
      </c>
      <c r="R157" s="104">
        <v>9057.1022746155213</v>
      </c>
      <c r="S157" s="103">
        <v>0.17207797812520192</v>
      </c>
      <c r="T157" s="103">
        <v>3.8331838388348249E-2</v>
      </c>
      <c r="U157" s="103">
        <v>1.6105602151396899E-2</v>
      </c>
      <c r="V157" s="104">
        <v>9072.0783951759367</v>
      </c>
    </row>
    <row r="158" spans="2:22" x14ac:dyDescent="0.35">
      <c r="B158" s="123" t="s">
        <v>106</v>
      </c>
      <c r="C158" s="86" t="s">
        <v>105</v>
      </c>
      <c r="D158" s="86" t="s">
        <v>63</v>
      </c>
      <c r="E158" s="86" t="s">
        <v>30</v>
      </c>
      <c r="F158" s="121">
        <v>4</v>
      </c>
      <c r="G158" s="85" t="s">
        <v>66</v>
      </c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4"/>
      <c r="S158" s="103"/>
      <c r="T158" s="103"/>
      <c r="U158" s="103"/>
      <c r="V158" s="104"/>
    </row>
    <row r="159" spans="2:22" x14ac:dyDescent="0.35">
      <c r="B159" s="123" t="s">
        <v>106</v>
      </c>
      <c r="C159" s="86" t="s">
        <v>105</v>
      </c>
      <c r="D159" s="86" t="s">
        <v>63</v>
      </c>
      <c r="E159" s="86" t="s">
        <v>31</v>
      </c>
      <c r="F159" s="121">
        <v>4</v>
      </c>
      <c r="G159" s="85" t="s">
        <v>66</v>
      </c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4"/>
      <c r="S159" s="103"/>
      <c r="T159" s="103"/>
      <c r="U159" s="103"/>
      <c r="V159" s="104"/>
    </row>
    <row r="160" spans="2:22" x14ac:dyDescent="0.35">
      <c r="B160" s="123" t="s">
        <v>106</v>
      </c>
      <c r="C160" s="86" t="s">
        <v>105</v>
      </c>
      <c r="D160" s="86" t="s">
        <v>63</v>
      </c>
      <c r="E160" s="86" t="s">
        <v>32</v>
      </c>
      <c r="F160" s="121">
        <v>4</v>
      </c>
      <c r="G160" s="85" t="s">
        <v>66</v>
      </c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4"/>
      <c r="S160" s="103"/>
      <c r="T160" s="103"/>
      <c r="U160" s="103"/>
      <c r="V160" s="104"/>
    </row>
    <row r="161" spans="2:22" x14ac:dyDescent="0.35">
      <c r="B161" s="124" t="s">
        <v>106</v>
      </c>
      <c r="C161" s="107" t="s">
        <v>105</v>
      </c>
      <c r="D161" s="107"/>
      <c r="E161" s="107" t="s">
        <v>62</v>
      </c>
      <c r="F161" s="122"/>
      <c r="G161" s="109"/>
      <c r="H161" s="105">
        <f>SUM(H149:H160)</f>
        <v>0.62917328659015004</v>
      </c>
      <c r="I161" s="105">
        <f t="shared" ref="I161:V161" si="12">SUM(I149:I160)</f>
        <v>5.3004381668655867E-3</v>
      </c>
      <c r="J161" s="105">
        <f t="shared" si="12"/>
        <v>2.3289403187680753</v>
      </c>
      <c r="K161" s="105">
        <f t="shared" si="12"/>
        <v>13.105864275961913</v>
      </c>
      <c r="L161" s="105">
        <f t="shared" si="12"/>
        <v>2.3121114196286934</v>
      </c>
      <c r="M161" s="105">
        <f t="shared" si="12"/>
        <v>3.629018704344781</v>
      </c>
      <c r="N161" s="105">
        <f t="shared" si="12"/>
        <v>5.9411301239734744</v>
      </c>
      <c r="O161" s="105">
        <f t="shared" si="12"/>
        <v>5.9411301239734744</v>
      </c>
      <c r="P161" s="105">
        <f t="shared" si="12"/>
        <v>0.10815517965669721</v>
      </c>
      <c r="Q161" s="105">
        <f t="shared" si="12"/>
        <v>1.1936319752817408</v>
      </c>
      <c r="R161" s="106">
        <f t="shared" si="12"/>
        <v>70504.603914455758</v>
      </c>
      <c r="S161" s="105">
        <f t="shared" si="12"/>
        <v>1.3376306404969758</v>
      </c>
      <c r="T161" s="105">
        <f t="shared" si="12"/>
        <v>0.25662629386958313</v>
      </c>
      <c r="U161" s="105">
        <f t="shared" si="12"/>
        <v>0.10786601893823691</v>
      </c>
      <c r="V161" s="106">
        <f t="shared" si="12"/>
        <v>70610.06354026511</v>
      </c>
    </row>
    <row r="162" spans="2:22" x14ac:dyDescent="0.35">
      <c r="B162" s="123" t="s">
        <v>104</v>
      </c>
      <c r="C162" s="86" t="s">
        <v>103</v>
      </c>
      <c r="D162" s="86" t="s">
        <v>63</v>
      </c>
      <c r="E162" s="86" t="s">
        <v>21</v>
      </c>
      <c r="F162" s="121">
        <v>1</v>
      </c>
      <c r="G162" s="85" t="s">
        <v>66</v>
      </c>
      <c r="H162" s="103">
        <v>6.9898286729686149E-2</v>
      </c>
      <c r="I162" s="103">
        <v>5.0716472024408112E-4</v>
      </c>
      <c r="J162" s="103">
        <v>0.16847798040036063</v>
      </c>
      <c r="K162" s="103">
        <v>1.9321936539594056</v>
      </c>
      <c r="L162" s="103">
        <v>0.37542448764857073</v>
      </c>
      <c r="M162" s="103">
        <v>0.58161932326945054</v>
      </c>
      <c r="N162" s="103">
        <v>0.95704381091802138</v>
      </c>
      <c r="O162" s="103">
        <v>0.95704381091802138</v>
      </c>
      <c r="P162" s="103">
        <v>1.034592065487539E-2</v>
      </c>
      <c r="Q162" s="103">
        <v>0.16740342931903027</v>
      </c>
      <c r="R162" s="104">
        <v>9913.7839846697825</v>
      </c>
      <c r="S162" s="103">
        <v>0.18808808692840015</v>
      </c>
      <c r="T162" s="103">
        <v>4.1283370901698653E-2</v>
      </c>
      <c r="U162" s="103">
        <v>1.7346339241621846E-2</v>
      </c>
      <c r="V162" s="104">
        <v>9929.9905443927273</v>
      </c>
    </row>
    <row r="163" spans="2:22" x14ac:dyDescent="0.35">
      <c r="B163" s="123" t="s">
        <v>104</v>
      </c>
      <c r="C163" s="86" t="s">
        <v>103</v>
      </c>
      <c r="D163" s="86" t="s">
        <v>63</v>
      </c>
      <c r="E163" s="86" t="s">
        <v>22</v>
      </c>
      <c r="F163" s="121">
        <v>1</v>
      </c>
      <c r="G163" s="85" t="s">
        <v>66</v>
      </c>
      <c r="H163" s="103">
        <v>6.3781893387943225E-2</v>
      </c>
      <c r="I163" s="103">
        <v>7.2466949870923043E-4</v>
      </c>
      <c r="J163" s="103">
        <v>0.20579288574451871</v>
      </c>
      <c r="K163" s="103">
        <v>1.7169875143234827</v>
      </c>
      <c r="L163" s="103">
        <v>0.35266073807534221</v>
      </c>
      <c r="M163" s="103">
        <v>0.5986883980368507</v>
      </c>
      <c r="N163" s="103">
        <v>0.95134913611219318</v>
      </c>
      <c r="O163" s="103">
        <v>0.95134913611219318</v>
      </c>
      <c r="P163" s="103">
        <v>1.4775949863563368E-2</v>
      </c>
      <c r="Q163" s="103">
        <v>0.17913847661378099</v>
      </c>
      <c r="R163" s="104">
        <v>10693.624504349806</v>
      </c>
      <c r="S163" s="103">
        <v>0.20232699195708892</v>
      </c>
      <c r="T163" s="103">
        <v>4.1799796352395904E-2</v>
      </c>
      <c r="U163" s="103">
        <v>1.7565972395442754E-2</v>
      </c>
      <c r="V163" s="104">
        <v>10710.366606157992</v>
      </c>
    </row>
    <row r="164" spans="2:22" x14ac:dyDescent="0.35">
      <c r="B164" s="123" t="s">
        <v>104</v>
      </c>
      <c r="C164" s="86" t="s">
        <v>103</v>
      </c>
      <c r="D164" s="86" t="s">
        <v>63</v>
      </c>
      <c r="E164" s="86" t="s">
        <v>23</v>
      </c>
      <c r="F164" s="121">
        <v>1</v>
      </c>
      <c r="G164" s="85" t="s">
        <v>66</v>
      </c>
      <c r="H164" s="103">
        <v>1.2240433357317802E-2</v>
      </c>
      <c r="I164" s="103">
        <v>7.0529833464514301E-4</v>
      </c>
      <c r="J164" s="103">
        <v>0.15402352131440261</v>
      </c>
      <c r="K164" s="103">
        <v>1.5761453822493654</v>
      </c>
      <c r="L164" s="103">
        <v>0.31852033519553558</v>
      </c>
      <c r="M164" s="103">
        <v>0.44249076598041331</v>
      </c>
      <c r="N164" s="103">
        <v>0.76101110117594895</v>
      </c>
      <c r="O164" s="103">
        <v>0.76101110117594895</v>
      </c>
      <c r="P164" s="103">
        <v>1.4393440295954543E-2</v>
      </c>
      <c r="Q164" s="103">
        <v>0.15353912060483324</v>
      </c>
      <c r="R164" s="104">
        <v>9063.6121542120927</v>
      </c>
      <c r="S164" s="103">
        <v>0.1720727840257773</v>
      </c>
      <c r="T164" s="103">
        <v>3.206352886517029E-2</v>
      </c>
      <c r="U164" s="103">
        <v>1.3478149001797356E-2</v>
      </c>
      <c r="V164" s="104">
        <v>9076.9270273140828</v>
      </c>
    </row>
    <row r="165" spans="2:22" x14ac:dyDescent="0.35">
      <c r="B165" s="123" t="s">
        <v>104</v>
      </c>
      <c r="C165" s="86" t="s">
        <v>103</v>
      </c>
      <c r="D165" s="86" t="s">
        <v>63</v>
      </c>
      <c r="E165" s="86" t="s">
        <v>24</v>
      </c>
      <c r="F165" s="121">
        <v>2</v>
      </c>
      <c r="G165" s="85" t="s">
        <v>66</v>
      </c>
      <c r="H165" s="103">
        <v>9.6393845443031381E-2</v>
      </c>
      <c r="I165" s="103">
        <v>3.6611445039691845E-4</v>
      </c>
      <c r="J165" s="103">
        <v>4.3210178150453728E-2</v>
      </c>
      <c r="K165" s="103">
        <v>0.88173890979602942</v>
      </c>
      <c r="L165" s="103">
        <v>8.3861152775820597E-2</v>
      </c>
      <c r="M165" s="103">
        <v>0.11428795783761499</v>
      </c>
      <c r="N165" s="103">
        <v>0.19814911061343568</v>
      </c>
      <c r="O165" s="103">
        <v>0.19814911061343568</v>
      </c>
      <c r="P165" s="103">
        <v>7.501322365557503E-3</v>
      </c>
      <c r="Q165" s="103">
        <v>7.539901785094491E-2</v>
      </c>
      <c r="R165" s="104">
        <v>4303.3585972742367</v>
      </c>
      <c r="S165" s="103">
        <v>8.1605280177295764E-2</v>
      </c>
      <c r="T165" s="103">
        <v>8.1656395772732957E-3</v>
      </c>
      <c r="U165" s="103">
        <v>3.4408900002332807E-3</v>
      </c>
      <c r="V165" s="104">
        <v>4307.8074396071806</v>
      </c>
    </row>
    <row r="166" spans="2:22" x14ac:dyDescent="0.35">
      <c r="B166" s="123" t="s">
        <v>104</v>
      </c>
      <c r="C166" s="86" t="s">
        <v>103</v>
      </c>
      <c r="D166" s="86" t="s">
        <v>63</v>
      </c>
      <c r="E166" s="86" t="s">
        <v>25</v>
      </c>
      <c r="F166" s="121">
        <v>2</v>
      </c>
      <c r="G166" s="85" t="s">
        <v>66</v>
      </c>
      <c r="H166" s="103">
        <v>0.10073143181120095</v>
      </c>
      <c r="I166" s="103">
        <v>3.5951189774811198E-4</v>
      </c>
      <c r="J166" s="103">
        <v>0.11200413746438494</v>
      </c>
      <c r="K166" s="103">
        <v>1.2816725785429419</v>
      </c>
      <c r="L166" s="103">
        <v>0.22961881118883315</v>
      </c>
      <c r="M166" s="103">
        <v>0.39127023710961717</v>
      </c>
      <c r="N166" s="103">
        <v>0.62088904829845049</v>
      </c>
      <c r="O166" s="103">
        <v>0.62088904829845049</v>
      </c>
      <c r="P166" s="103">
        <v>7.3367169894649874E-3</v>
      </c>
      <c r="Q166" s="103">
        <v>0.11333861100265333</v>
      </c>
      <c r="R166" s="104">
        <v>6594.6838279292842</v>
      </c>
      <c r="S166" s="103">
        <v>0.12548373560692846</v>
      </c>
      <c r="T166" s="103">
        <v>2.7215819244143312E-2</v>
      </c>
      <c r="U166" s="103">
        <v>1.1435802836889841E-2</v>
      </c>
      <c r="V166" s="104">
        <v>6605.4095646259766</v>
      </c>
    </row>
    <row r="167" spans="2:22" x14ac:dyDescent="0.35">
      <c r="B167" s="123" t="s">
        <v>104</v>
      </c>
      <c r="C167" s="86" t="s">
        <v>103</v>
      </c>
      <c r="D167" s="86" t="s">
        <v>63</v>
      </c>
      <c r="E167" s="86" t="s">
        <v>26</v>
      </c>
      <c r="F167" s="121">
        <v>2</v>
      </c>
      <c r="G167" s="85" t="s">
        <v>66</v>
      </c>
      <c r="H167" s="103">
        <v>8.682323324609921E-2</v>
      </c>
      <c r="I167" s="103">
        <v>9.133595072328462E-4</v>
      </c>
      <c r="J167" s="103">
        <v>0.15010294328361795</v>
      </c>
      <c r="K167" s="103">
        <v>1.6318580813796424</v>
      </c>
      <c r="L167" s="103">
        <v>0.3104071992840623</v>
      </c>
      <c r="M167" s="103">
        <v>0.50632116959357421</v>
      </c>
      <c r="N167" s="103">
        <v>0.81672836887763645</v>
      </c>
      <c r="O167" s="103">
        <v>0.81672836887763645</v>
      </c>
      <c r="P167" s="103">
        <v>1.8630300909026735E-2</v>
      </c>
      <c r="Q167" s="103">
        <v>0.16771259937585695</v>
      </c>
      <c r="R167" s="104">
        <v>9975.0978068153581</v>
      </c>
      <c r="S167" s="103">
        <v>0.1888042710460244</v>
      </c>
      <c r="T167" s="103">
        <v>3.5572102736623021E-2</v>
      </c>
      <c r="U167" s="103">
        <v>1.4952538378134834E-2</v>
      </c>
      <c r="V167" s="104">
        <v>9989.8109336298548</v>
      </c>
    </row>
    <row r="168" spans="2:22" x14ac:dyDescent="0.35">
      <c r="B168" s="123" t="s">
        <v>104</v>
      </c>
      <c r="C168" s="86" t="s">
        <v>103</v>
      </c>
      <c r="D168" s="86" t="s">
        <v>63</v>
      </c>
      <c r="E168" s="86" t="s">
        <v>27</v>
      </c>
      <c r="F168" s="121">
        <v>3</v>
      </c>
      <c r="G168" s="85" t="s">
        <v>66</v>
      </c>
      <c r="H168" s="103">
        <v>9.2478598055157658E-3</v>
      </c>
      <c r="I168" s="103">
        <v>1.0914679440879277E-3</v>
      </c>
      <c r="J168" s="103">
        <v>0.21408186491643497</v>
      </c>
      <c r="K168" s="103">
        <v>1.9531810619747134</v>
      </c>
      <c r="L168" s="103">
        <v>0.40183530346207158</v>
      </c>
      <c r="M168" s="103">
        <v>0.68197328638159405</v>
      </c>
      <c r="N168" s="103">
        <v>1.0838085898436658</v>
      </c>
      <c r="O168" s="103">
        <v>1.0838085898436658</v>
      </c>
      <c r="P168" s="103">
        <v>2.2254547192598145E-2</v>
      </c>
      <c r="Q168" s="103">
        <v>0.19440460122186148</v>
      </c>
      <c r="R168" s="104">
        <v>11549.258634174172</v>
      </c>
      <c r="S168" s="103">
        <v>0.21959338676600373</v>
      </c>
      <c r="T168" s="103">
        <v>4.7628332890120292E-2</v>
      </c>
      <c r="U168" s="103">
        <v>2.0012926390937994E-2</v>
      </c>
      <c r="V168" s="104">
        <v>11568.028757219501</v>
      </c>
    </row>
    <row r="169" spans="2:22" x14ac:dyDescent="0.35">
      <c r="B169" s="123" t="s">
        <v>104</v>
      </c>
      <c r="C169" s="86" t="s">
        <v>103</v>
      </c>
      <c r="D169" s="86" t="s">
        <v>63</v>
      </c>
      <c r="E169" s="86" t="s">
        <v>28</v>
      </c>
      <c r="F169" s="121">
        <v>3</v>
      </c>
      <c r="G169" s="85" t="s">
        <v>66</v>
      </c>
      <c r="H169" s="103">
        <v>0.11867324607079544</v>
      </c>
      <c r="I169" s="103">
        <v>6.739707904591843E-4</v>
      </c>
      <c r="J169" s="103">
        <v>0.19654152402314989</v>
      </c>
      <c r="K169" s="103">
        <v>1.80306357269657</v>
      </c>
      <c r="L169" s="103">
        <v>0.35082222216363468</v>
      </c>
      <c r="M169" s="103">
        <v>0.56060040580312509</v>
      </c>
      <c r="N169" s="103">
        <v>0.91142262796675988</v>
      </c>
      <c r="O169" s="103">
        <v>0.91142262796675988</v>
      </c>
      <c r="P169" s="103">
        <v>1.3745577750854632E-2</v>
      </c>
      <c r="Q169" s="103">
        <v>0.1779920493930294</v>
      </c>
      <c r="R169" s="104">
        <v>10573.127084936114</v>
      </c>
      <c r="S169" s="103">
        <v>0.20050263678323352</v>
      </c>
      <c r="T169" s="103">
        <v>3.9551979332045288E-2</v>
      </c>
      <c r="U169" s="103">
        <v>1.6623361952941777E-2</v>
      </c>
      <c r="V169" s="104">
        <v>10589.22243328904</v>
      </c>
    </row>
    <row r="170" spans="2:22" x14ac:dyDescent="0.35">
      <c r="B170" s="123" t="s">
        <v>104</v>
      </c>
      <c r="C170" s="86" t="s">
        <v>103</v>
      </c>
      <c r="D170" s="86" t="s">
        <v>63</v>
      </c>
      <c r="E170" s="86" t="s">
        <v>29</v>
      </c>
      <c r="F170" s="121">
        <v>3</v>
      </c>
      <c r="G170" s="85" t="s">
        <v>66</v>
      </c>
      <c r="H170" s="103">
        <v>2.3630592632236776E-2</v>
      </c>
      <c r="I170" s="103">
        <v>8.6046305077333422E-4</v>
      </c>
      <c r="J170" s="103">
        <v>0.1340562412484384</v>
      </c>
      <c r="K170" s="103">
        <v>1.5051036678018477</v>
      </c>
      <c r="L170" s="103">
        <v>0.30095222652774672</v>
      </c>
      <c r="M170" s="103">
        <v>0.47749484398775083</v>
      </c>
      <c r="N170" s="103">
        <v>0.77844707051549755</v>
      </c>
      <c r="O170" s="103">
        <v>0.77844707051549755</v>
      </c>
      <c r="P170" s="103">
        <v>1.7564015177994153E-2</v>
      </c>
      <c r="Q170" s="103">
        <v>0.13608911299545282</v>
      </c>
      <c r="R170" s="104">
        <v>8003.4450987274577</v>
      </c>
      <c r="S170" s="103">
        <v>0.15207290157200726</v>
      </c>
      <c r="T170" s="103">
        <v>3.370997630749234E-2</v>
      </c>
      <c r="U170" s="103">
        <v>1.4163834147830468E-2</v>
      </c>
      <c r="V170" s="104">
        <v>8016.6362836929593</v>
      </c>
    </row>
    <row r="171" spans="2:22" x14ac:dyDescent="0.35">
      <c r="B171" s="123" t="s">
        <v>104</v>
      </c>
      <c r="C171" s="86" t="s">
        <v>103</v>
      </c>
      <c r="D171" s="86" t="s">
        <v>63</v>
      </c>
      <c r="E171" s="86" t="s">
        <v>30</v>
      </c>
      <c r="F171" s="121">
        <v>4</v>
      </c>
      <c r="G171" s="85" t="s">
        <v>66</v>
      </c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4"/>
      <c r="S171" s="103"/>
      <c r="T171" s="103"/>
      <c r="U171" s="103"/>
      <c r="V171" s="104"/>
    </row>
    <row r="172" spans="2:22" x14ac:dyDescent="0.35">
      <c r="B172" s="123" t="s">
        <v>104</v>
      </c>
      <c r="C172" s="86" t="s">
        <v>103</v>
      </c>
      <c r="D172" s="86" t="s">
        <v>63</v>
      </c>
      <c r="E172" s="86" t="s">
        <v>31</v>
      </c>
      <c r="F172" s="121">
        <v>4</v>
      </c>
      <c r="G172" s="85" t="s">
        <v>66</v>
      </c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4"/>
      <c r="S172" s="103"/>
      <c r="T172" s="103"/>
      <c r="U172" s="103"/>
      <c r="V172" s="104"/>
    </row>
    <row r="173" spans="2:22" x14ac:dyDescent="0.35">
      <c r="B173" s="123" t="s">
        <v>104</v>
      </c>
      <c r="C173" s="86" t="s">
        <v>103</v>
      </c>
      <c r="D173" s="86" t="s">
        <v>63</v>
      </c>
      <c r="E173" s="86" t="s">
        <v>32</v>
      </c>
      <c r="F173" s="121">
        <v>4</v>
      </c>
      <c r="G173" s="85" t="s">
        <v>66</v>
      </c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4"/>
      <c r="S173" s="103"/>
      <c r="T173" s="103"/>
      <c r="U173" s="103"/>
      <c r="V173" s="104"/>
    </row>
    <row r="174" spans="2:22" x14ac:dyDescent="0.35">
      <c r="B174" s="124" t="s">
        <v>104</v>
      </c>
      <c r="C174" s="107" t="s">
        <v>103</v>
      </c>
      <c r="D174" s="107"/>
      <c r="E174" s="107" t="s">
        <v>62</v>
      </c>
      <c r="F174" s="122"/>
      <c r="G174" s="109"/>
      <c r="H174" s="105">
        <f>SUM(H162:H173)</f>
        <v>0.58142082248382676</v>
      </c>
      <c r="I174" s="105">
        <f t="shared" ref="I174:V174" si="13">SUM(I162:I173)</f>
        <v>6.2020201942967774E-3</v>
      </c>
      <c r="J174" s="105">
        <f t="shared" si="13"/>
        <v>1.3782912765457618</v>
      </c>
      <c r="K174" s="105">
        <f t="shared" si="13"/>
        <v>14.281944422723999</v>
      </c>
      <c r="L174" s="105">
        <f t="shared" si="13"/>
        <v>2.7241024763216175</v>
      </c>
      <c r="M174" s="105">
        <f t="shared" si="13"/>
        <v>4.3547463879999908</v>
      </c>
      <c r="N174" s="105">
        <f t="shared" si="13"/>
        <v>7.0788488643216088</v>
      </c>
      <c r="O174" s="105">
        <f t="shared" si="13"/>
        <v>7.0788488643216088</v>
      </c>
      <c r="P174" s="105">
        <f t="shared" si="13"/>
        <v>0.12654779119988946</v>
      </c>
      <c r="Q174" s="105">
        <f t="shared" si="13"/>
        <v>1.3650170183774435</v>
      </c>
      <c r="R174" s="106">
        <f t="shared" si="13"/>
        <v>80669.991693088305</v>
      </c>
      <c r="S174" s="105">
        <f t="shared" si="13"/>
        <v>1.5305500748627594</v>
      </c>
      <c r="T174" s="105">
        <f t="shared" si="13"/>
        <v>0.30699054620696242</v>
      </c>
      <c r="U174" s="105">
        <f t="shared" si="13"/>
        <v>0.12901981434583012</v>
      </c>
      <c r="V174" s="106">
        <f t="shared" si="13"/>
        <v>80794.199589929311</v>
      </c>
    </row>
    <row r="175" spans="2:22" x14ac:dyDescent="0.35">
      <c r="B175" s="123" t="s">
        <v>108</v>
      </c>
      <c r="C175" s="86" t="s">
        <v>197</v>
      </c>
      <c r="D175" s="86" t="s">
        <v>63</v>
      </c>
      <c r="E175" s="86" t="s">
        <v>21</v>
      </c>
      <c r="F175" s="121">
        <v>1</v>
      </c>
      <c r="G175" s="85" t="s">
        <v>66</v>
      </c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4"/>
      <c r="S175" s="103"/>
      <c r="T175" s="103"/>
      <c r="U175" s="103"/>
      <c r="V175" s="104"/>
    </row>
    <row r="176" spans="2:22" x14ac:dyDescent="0.35">
      <c r="B176" s="123" t="s">
        <v>108</v>
      </c>
      <c r="C176" s="86" t="s">
        <v>197</v>
      </c>
      <c r="D176" s="86" t="s">
        <v>63</v>
      </c>
      <c r="E176" s="86" t="s">
        <v>22</v>
      </c>
      <c r="F176" s="121">
        <v>1</v>
      </c>
      <c r="G176" s="85" t="s">
        <v>66</v>
      </c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4"/>
      <c r="S176" s="103"/>
      <c r="T176" s="103"/>
      <c r="U176" s="103"/>
      <c r="V176" s="104"/>
    </row>
    <row r="177" spans="2:22" x14ac:dyDescent="0.35">
      <c r="B177" s="123" t="s">
        <v>108</v>
      </c>
      <c r="C177" s="86" t="s">
        <v>197</v>
      </c>
      <c r="D177" s="86" t="s">
        <v>63</v>
      </c>
      <c r="E177" s="86" t="s">
        <v>23</v>
      </c>
      <c r="F177" s="121">
        <v>1</v>
      </c>
      <c r="G177" s="85" t="s">
        <v>66</v>
      </c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4"/>
      <c r="S177" s="103"/>
      <c r="T177" s="103"/>
      <c r="U177" s="103"/>
      <c r="V177" s="104"/>
    </row>
    <row r="178" spans="2:22" x14ac:dyDescent="0.35">
      <c r="B178" s="123" t="s">
        <v>108</v>
      </c>
      <c r="C178" s="86" t="s">
        <v>197</v>
      </c>
      <c r="D178" s="86" t="s">
        <v>63</v>
      </c>
      <c r="E178" s="86" t="s">
        <v>24</v>
      </c>
      <c r="F178" s="121">
        <v>2</v>
      </c>
      <c r="G178" s="85" t="s">
        <v>66</v>
      </c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4"/>
      <c r="S178" s="103"/>
      <c r="T178" s="103"/>
      <c r="U178" s="103"/>
      <c r="V178" s="104"/>
    </row>
    <row r="179" spans="2:22" x14ac:dyDescent="0.35">
      <c r="B179" s="123" t="s">
        <v>108</v>
      </c>
      <c r="C179" s="86" t="s">
        <v>197</v>
      </c>
      <c r="D179" s="86" t="s">
        <v>63</v>
      </c>
      <c r="E179" s="86" t="s">
        <v>25</v>
      </c>
      <c r="F179" s="121">
        <v>2</v>
      </c>
      <c r="G179" s="85" t="s">
        <v>66</v>
      </c>
      <c r="H179" s="103">
        <v>1.1218202641812072E-2</v>
      </c>
      <c r="I179" s="103"/>
      <c r="J179" s="103"/>
      <c r="K179" s="103">
        <v>2.4384576778490462E-3</v>
      </c>
      <c r="L179" s="103">
        <v>6.6797427738079403E-5</v>
      </c>
      <c r="M179" s="103">
        <v>2.0039228321423825E-4</v>
      </c>
      <c r="N179" s="103">
        <v>2.6718971095231761E-4</v>
      </c>
      <c r="O179" s="103">
        <v>2.6718971095231761E-4</v>
      </c>
      <c r="P179" s="103">
        <v>2.1093924548867182E-5</v>
      </c>
      <c r="Q179" s="103">
        <v>0.17573516324398344</v>
      </c>
      <c r="R179" s="103">
        <v>4.9528198471864178</v>
      </c>
      <c r="S179" s="103">
        <v>8.0860044103990854E-5</v>
      </c>
      <c r="T179" s="103">
        <v>4.7434277276717239E-5</v>
      </c>
      <c r="U179" s="103">
        <v>4.6054556768331577E-3</v>
      </c>
      <c r="V179" s="103">
        <v>4.9676540118996595</v>
      </c>
    </row>
    <row r="180" spans="2:22" x14ac:dyDescent="0.35">
      <c r="B180" s="123" t="s">
        <v>108</v>
      </c>
      <c r="C180" s="86" t="s">
        <v>197</v>
      </c>
      <c r="D180" s="86" t="s">
        <v>63</v>
      </c>
      <c r="E180" s="86" t="s">
        <v>26</v>
      </c>
      <c r="F180" s="121">
        <v>2</v>
      </c>
      <c r="G180" s="85" t="s">
        <v>66</v>
      </c>
    </row>
    <row r="181" spans="2:22" x14ac:dyDescent="0.35">
      <c r="B181" s="123" t="s">
        <v>108</v>
      </c>
      <c r="C181" s="86" t="s">
        <v>197</v>
      </c>
      <c r="D181" s="86" t="s">
        <v>63</v>
      </c>
      <c r="E181" s="86" t="s">
        <v>27</v>
      </c>
      <c r="F181" s="121">
        <v>3</v>
      </c>
      <c r="G181" s="85" t="s">
        <v>66</v>
      </c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4"/>
      <c r="S181" s="103"/>
      <c r="T181" s="103"/>
      <c r="U181" s="103"/>
      <c r="V181" s="104"/>
    </row>
    <row r="182" spans="2:22" x14ac:dyDescent="0.35">
      <c r="B182" s="123" t="s">
        <v>108</v>
      </c>
      <c r="C182" s="86" t="s">
        <v>197</v>
      </c>
      <c r="D182" s="86" t="s">
        <v>63</v>
      </c>
      <c r="E182" s="86" t="s">
        <v>28</v>
      </c>
      <c r="F182" s="121">
        <v>3</v>
      </c>
      <c r="G182" s="85" t="s">
        <v>66</v>
      </c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4"/>
      <c r="S182" s="103"/>
      <c r="T182" s="103"/>
      <c r="U182" s="103"/>
      <c r="V182" s="104"/>
    </row>
    <row r="183" spans="2:22" x14ac:dyDescent="0.35">
      <c r="B183" s="123" t="s">
        <v>108</v>
      </c>
      <c r="C183" s="86" t="s">
        <v>197</v>
      </c>
      <c r="D183" s="86" t="s">
        <v>63</v>
      </c>
      <c r="E183" s="86" t="s">
        <v>29</v>
      </c>
      <c r="F183" s="121">
        <v>3</v>
      </c>
      <c r="G183" s="85" t="s">
        <v>66</v>
      </c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4"/>
      <c r="S183" s="103"/>
      <c r="T183" s="103"/>
      <c r="U183" s="103"/>
      <c r="V183" s="104"/>
    </row>
    <row r="184" spans="2:22" x14ac:dyDescent="0.35">
      <c r="B184" s="123" t="s">
        <v>108</v>
      </c>
      <c r="C184" s="86" t="s">
        <v>197</v>
      </c>
      <c r="D184" s="86" t="s">
        <v>63</v>
      </c>
      <c r="E184" s="86" t="s">
        <v>30</v>
      </c>
      <c r="F184" s="121">
        <v>4</v>
      </c>
      <c r="G184" s="85" t="s">
        <v>66</v>
      </c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4"/>
      <c r="S184" s="103"/>
      <c r="T184" s="103"/>
      <c r="U184" s="103"/>
      <c r="V184" s="104"/>
    </row>
    <row r="185" spans="2:22" x14ac:dyDescent="0.35">
      <c r="B185" s="123" t="s">
        <v>108</v>
      </c>
      <c r="C185" s="86" t="s">
        <v>197</v>
      </c>
      <c r="D185" s="86" t="s">
        <v>63</v>
      </c>
      <c r="E185" s="86" t="s">
        <v>31</v>
      </c>
      <c r="F185" s="121">
        <v>4</v>
      </c>
      <c r="G185" s="85" t="s">
        <v>66</v>
      </c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4"/>
      <c r="S185" s="103"/>
      <c r="T185" s="103"/>
      <c r="U185" s="103"/>
      <c r="V185" s="104"/>
    </row>
    <row r="186" spans="2:22" x14ac:dyDescent="0.35">
      <c r="B186" s="123" t="s">
        <v>108</v>
      </c>
      <c r="C186" s="86" t="s">
        <v>197</v>
      </c>
      <c r="D186" s="86" t="s">
        <v>63</v>
      </c>
      <c r="E186" s="86" t="s">
        <v>32</v>
      </c>
      <c r="F186" s="121">
        <v>4</v>
      </c>
      <c r="G186" s="85" t="s">
        <v>66</v>
      </c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4"/>
      <c r="S186" s="103"/>
      <c r="T186" s="103"/>
      <c r="U186" s="103"/>
      <c r="V186" s="104"/>
    </row>
    <row r="187" spans="2:22" x14ac:dyDescent="0.35">
      <c r="B187" s="124" t="s">
        <v>108</v>
      </c>
      <c r="C187" s="107" t="s">
        <v>197</v>
      </c>
      <c r="D187" s="107"/>
      <c r="E187" s="107" t="s">
        <v>62</v>
      </c>
      <c r="F187" s="122"/>
      <c r="G187" s="109"/>
      <c r="H187" s="105">
        <f>SUM(H175:H186)</f>
        <v>1.1218202641812072E-2</v>
      </c>
      <c r="I187" s="105">
        <f t="shared" ref="I187:V187" si="14">SUM(I175:I186)</f>
        <v>0</v>
      </c>
      <c r="J187" s="105">
        <f t="shared" si="14"/>
        <v>0</v>
      </c>
      <c r="K187" s="105">
        <f t="shared" si="14"/>
        <v>2.4384576778490462E-3</v>
      </c>
      <c r="L187" s="105">
        <f t="shared" si="14"/>
        <v>6.6797427738079403E-5</v>
      </c>
      <c r="M187" s="105">
        <f t="shared" si="14"/>
        <v>2.0039228321423825E-4</v>
      </c>
      <c r="N187" s="105">
        <f t="shared" si="14"/>
        <v>2.6718971095231761E-4</v>
      </c>
      <c r="O187" s="105">
        <f t="shared" si="14"/>
        <v>2.6718971095231761E-4</v>
      </c>
      <c r="P187" s="105">
        <f t="shared" si="14"/>
        <v>2.1093924548867182E-5</v>
      </c>
      <c r="Q187" s="105">
        <f t="shared" si="14"/>
        <v>0.17573516324398344</v>
      </c>
      <c r="R187" s="106">
        <f t="shared" si="14"/>
        <v>4.9528198471864178</v>
      </c>
      <c r="S187" s="105">
        <f t="shared" si="14"/>
        <v>8.0860044103990854E-5</v>
      </c>
      <c r="T187" s="105">
        <f t="shared" si="14"/>
        <v>4.7434277276717239E-5</v>
      </c>
      <c r="U187" s="105">
        <f t="shared" si="14"/>
        <v>4.6054556768331577E-3</v>
      </c>
      <c r="V187" s="106">
        <f t="shared" si="14"/>
        <v>4.9676540118996595</v>
      </c>
    </row>
    <row r="188" spans="2:22" x14ac:dyDescent="0.35">
      <c r="B188" s="85">
        <v>104</v>
      </c>
      <c r="C188" s="86" t="s">
        <v>102</v>
      </c>
      <c r="D188" s="86" t="s">
        <v>63</v>
      </c>
      <c r="E188" s="86" t="s">
        <v>21</v>
      </c>
      <c r="F188" s="121">
        <v>1</v>
      </c>
      <c r="G188" s="85" t="s">
        <v>72</v>
      </c>
      <c r="H188" s="103"/>
      <c r="I188" s="103"/>
      <c r="J188" s="103"/>
      <c r="K188" s="103"/>
      <c r="L188" s="103">
        <v>0.12091396558806117</v>
      </c>
      <c r="M188" s="103"/>
      <c r="N188" s="103">
        <v>7.6781586653476105E-2</v>
      </c>
      <c r="O188" s="103">
        <v>2.5805580496572616E-4</v>
      </c>
      <c r="P188" s="103"/>
      <c r="Q188" s="103"/>
      <c r="R188" s="104"/>
      <c r="S188" s="103"/>
      <c r="T188" s="103"/>
      <c r="U188" s="103"/>
      <c r="V188" s="104"/>
    </row>
    <row r="189" spans="2:22" x14ac:dyDescent="0.35">
      <c r="B189" s="85">
        <v>104</v>
      </c>
      <c r="C189" s="86" t="s">
        <v>102</v>
      </c>
      <c r="D189" s="86" t="s">
        <v>63</v>
      </c>
      <c r="E189" s="86" t="s">
        <v>22</v>
      </c>
      <c r="F189" s="121">
        <v>1</v>
      </c>
      <c r="G189" s="85" t="s">
        <v>72</v>
      </c>
      <c r="H189" s="103"/>
      <c r="I189" s="103"/>
      <c r="J189" s="103"/>
      <c r="K189" s="103"/>
      <c r="L189" s="103">
        <v>0.10576419340341203</v>
      </c>
      <c r="M189" s="103"/>
      <c r="N189" s="103">
        <v>6.7161328645075208E-2</v>
      </c>
      <c r="O189" s="103">
        <v>2.2572300835994668E-4</v>
      </c>
      <c r="P189" s="103"/>
      <c r="Q189" s="103"/>
      <c r="R189" s="104"/>
      <c r="S189" s="103"/>
      <c r="T189" s="103"/>
      <c r="U189" s="103"/>
      <c r="V189" s="104"/>
    </row>
    <row r="190" spans="2:22" x14ac:dyDescent="0.35">
      <c r="B190" s="85">
        <v>104</v>
      </c>
      <c r="C190" s="86" t="s">
        <v>102</v>
      </c>
      <c r="D190" s="86" t="s">
        <v>63</v>
      </c>
      <c r="E190" s="86" t="s">
        <v>23</v>
      </c>
      <c r="F190" s="121">
        <v>1</v>
      </c>
      <c r="G190" s="85" t="s">
        <v>72</v>
      </c>
      <c r="H190" s="103"/>
      <c r="I190" s="103"/>
      <c r="J190" s="103"/>
      <c r="K190" s="103"/>
      <c r="L190" s="103">
        <v>0.11850147496122307</v>
      </c>
      <c r="M190" s="103"/>
      <c r="N190" s="103">
        <v>7.524963079366799E-2</v>
      </c>
      <c r="O190" s="103">
        <v>2.5290704313616263E-4</v>
      </c>
      <c r="P190" s="103"/>
      <c r="Q190" s="103"/>
      <c r="R190" s="104"/>
      <c r="S190" s="103"/>
      <c r="T190" s="103"/>
      <c r="U190" s="103"/>
      <c r="V190" s="104"/>
    </row>
    <row r="191" spans="2:22" x14ac:dyDescent="0.35">
      <c r="B191" s="85">
        <v>104</v>
      </c>
      <c r="C191" s="86" t="s">
        <v>102</v>
      </c>
      <c r="D191" s="86" t="s">
        <v>63</v>
      </c>
      <c r="E191" s="86" t="s">
        <v>24</v>
      </c>
      <c r="F191" s="121">
        <v>2</v>
      </c>
      <c r="G191" s="85" t="s">
        <v>72</v>
      </c>
      <c r="H191" s="103"/>
      <c r="I191" s="103"/>
      <c r="J191" s="103"/>
      <c r="K191" s="103"/>
      <c r="L191" s="103">
        <v>0.10022405105031636</v>
      </c>
      <c r="M191" s="103"/>
      <c r="N191" s="103">
        <v>6.3643282420323716E-2</v>
      </c>
      <c r="O191" s="103">
        <v>2.1389918066891294E-4</v>
      </c>
      <c r="P191" s="103"/>
      <c r="Q191" s="103"/>
      <c r="R191" s="104"/>
      <c r="S191" s="103"/>
      <c r="T191" s="103"/>
      <c r="U191" s="103"/>
      <c r="V191" s="104"/>
    </row>
    <row r="192" spans="2:22" x14ac:dyDescent="0.35">
      <c r="B192" s="85">
        <v>104</v>
      </c>
      <c r="C192" s="86" t="s">
        <v>102</v>
      </c>
      <c r="D192" s="86" t="s">
        <v>63</v>
      </c>
      <c r="E192" s="86" t="s">
        <v>25</v>
      </c>
      <c r="F192" s="121">
        <v>2</v>
      </c>
      <c r="G192" s="85" t="s">
        <v>72</v>
      </c>
      <c r="H192" s="103"/>
      <c r="I192" s="103"/>
      <c r="J192" s="103"/>
      <c r="K192" s="103"/>
      <c r="L192" s="103">
        <v>0.12749578213372659</v>
      </c>
      <c r="M192" s="103"/>
      <c r="N192" s="103">
        <v>8.096110648793424E-2</v>
      </c>
      <c r="O192" s="103">
        <v>2.7210278422546617E-4</v>
      </c>
      <c r="P192" s="103"/>
      <c r="Q192" s="103"/>
      <c r="R192" s="104"/>
      <c r="S192" s="103"/>
      <c r="T192" s="103"/>
      <c r="U192" s="103"/>
      <c r="V192" s="104"/>
    </row>
    <row r="193" spans="2:22" x14ac:dyDescent="0.35">
      <c r="B193" s="85">
        <v>104</v>
      </c>
      <c r="C193" s="86" t="s">
        <v>102</v>
      </c>
      <c r="D193" s="86" t="s">
        <v>63</v>
      </c>
      <c r="E193" s="86" t="s">
        <v>26</v>
      </c>
      <c r="F193" s="121">
        <v>2</v>
      </c>
      <c r="G193" s="85" t="s">
        <v>72</v>
      </c>
      <c r="H193" s="103"/>
      <c r="I193" s="103"/>
      <c r="J193" s="103"/>
      <c r="K193" s="103"/>
      <c r="L193" s="103">
        <v>0.13703859015631506</v>
      </c>
      <c r="M193" s="103"/>
      <c r="N193" s="103">
        <v>8.7020885749497137E-2</v>
      </c>
      <c r="O193" s="103">
        <v>2.9246914136151576E-4</v>
      </c>
      <c r="P193" s="103"/>
      <c r="Q193" s="103"/>
      <c r="R193" s="104"/>
      <c r="S193" s="103"/>
      <c r="T193" s="103"/>
      <c r="U193" s="103"/>
      <c r="V193" s="104"/>
    </row>
    <row r="194" spans="2:22" x14ac:dyDescent="0.35">
      <c r="B194" s="85">
        <v>104</v>
      </c>
      <c r="C194" s="86" t="s">
        <v>102</v>
      </c>
      <c r="D194" s="86" t="s">
        <v>63</v>
      </c>
      <c r="E194" s="86" t="s">
        <v>27</v>
      </c>
      <c r="F194" s="121">
        <v>3</v>
      </c>
      <c r="G194" s="85" t="s">
        <v>72</v>
      </c>
      <c r="H194" s="103"/>
      <c r="I194" s="103"/>
      <c r="J194" s="103"/>
      <c r="K194" s="103"/>
      <c r="L194" s="103">
        <v>0.14362824066889002</v>
      </c>
      <c r="M194" s="103"/>
      <c r="N194" s="103">
        <v>9.1205380231889344E-2</v>
      </c>
      <c r="O194" s="103">
        <v>3.0653283995245209E-4</v>
      </c>
      <c r="P194" s="103"/>
      <c r="Q194" s="103"/>
      <c r="R194" s="104"/>
      <c r="S194" s="103"/>
      <c r="T194" s="103"/>
      <c r="U194" s="103"/>
      <c r="V194" s="104"/>
    </row>
    <row r="195" spans="2:22" x14ac:dyDescent="0.35">
      <c r="B195" s="85">
        <v>104</v>
      </c>
      <c r="C195" s="86" t="s">
        <v>102</v>
      </c>
      <c r="D195" s="86" t="s">
        <v>63</v>
      </c>
      <c r="E195" s="86" t="s">
        <v>28</v>
      </c>
      <c r="F195" s="121">
        <v>3</v>
      </c>
      <c r="G195" s="85" t="s">
        <v>72</v>
      </c>
      <c r="H195" s="103"/>
      <c r="I195" s="103"/>
      <c r="J195" s="103"/>
      <c r="K195" s="103"/>
      <c r="L195" s="103">
        <v>0.12600978038642416</v>
      </c>
      <c r="M195" s="103"/>
      <c r="N195" s="103">
        <v>8.0017480403281369E-2</v>
      </c>
      <c r="O195" s="103">
        <v>2.6893134430770645E-4</v>
      </c>
      <c r="P195" s="103"/>
      <c r="Q195" s="103"/>
      <c r="R195" s="104"/>
      <c r="S195" s="103"/>
      <c r="T195" s="103"/>
      <c r="U195" s="103"/>
      <c r="V195" s="104"/>
    </row>
    <row r="196" spans="2:22" x14ac:dyDescent="0.35">
      <c r="B196" s="85">
        <v>104</v>
      </c>
      <c r="C196" s="86" t="s">
        <v>102</v>
      </c>
      <c r="D196" s="86" t="s">
        <v>63</v>
      </c>
      <c r="E196" s="86" t="s">
        <v>29</v>
      </c>
      <c r="F196" s="121">
        <v>3</v>
      </c>
      <c r="G196" s="85" t="s">
        <v>72</v>
      </c>
      <c r="H196" s="103"/>
      <c r="I196" s="103"/>
      <c r="J196" s="103"/>
      <c r="K196" s="103"/>
      <c r="L196" s="103">
        <v>0.12824640114723557</v>
      </c>
      <c r="M196" s="103"/>
      <c r="N196" s="103">
        <v>8.143775712584185E-2</v>
      </c>
      <c r="O196" s="103">
        <v>2.7370476289527147E-4</v>
      </c>
      <c r="P196" s="103"/>
      <c r="Q196" s="103"/>
      <c r="R196" s="104"/>
      <c r="S196" s="103"/>
      <c r="T196" s="103"/>
      <c r="U196" s="103"/>
      <c r="V196" s="104"/>
    </row>
    <row r="197" spans="2:22" x14ac:dyDescent="0.35">
      <c r="B197" s="85">
        <v>104</v>
      </c>
      <c r="C197" s="86" t="s">
        <v>102</v>
      </c>
      <c r="D197" s="86" t="s">
        <v>63</v>
      </c>
      <c r="E197" s="86" t="s">
        <v>30</v>
      </c>
      <c r="F197" s="121">
        <v>4</v>
      </c>
      <c r="G197" s="85" t="s">
        <v>72</v>
      </c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4"/>
      <c r="S197" s="103"/>
      <c r="T197" s="103"/>
      <c r="U197" s="103"/>
      <c r="V197" s="104"/>
    </row>
    <row r="198" spans="2:22" x14ac:dyDescent="0.35">
      <c r="B198" s="85">
        <v>104</v>
      </c>
      <c r="C198" s="86" t="s">
        <v>102</v>
      </c>
      <c r="D198" s="86" t="s">
        <v>63</v>
      </c>
      <c r="E198" s="86" t="s">
        <v>31</v>
      </c>
      <c r="F198" s="121">
        <v>4</v>
      </c>
      <c r="G198" s="85" t="s">
        <v>72</v>
      </c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4"/>
      <c r="S198" s="103"/>
      <c r="T198" s="103"/>
      <c r="U198" s="103"/>
      <c r="V198" s="104"/>
    </row>
    <row r="199" spans="2:22" x14ac:dyDescent="0.35">
      <c r="B199" s="85">
        <v>104</v>
      </c>
      <c r="C199" s="86" t="s">
        <v>102</v>
      </c>
      <c r="D199" s="86" t="s">
        <v>63</v>
      </c>
      <c r="E199" s="86" t="s">
        <v>32</v>
      </c>
      <c r="F199" s="121">
        <v>4</v>
      </c>
      <c r="G199" s="85" t="s">
        <v>72</v>
      </c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4"/>
      <c r="S199" s="103"/>
      <c r="T199" s="103"/>
      <c r="U199" s="103"/>
      <c r="V199" s="104"/>
    </row>
    <row r="200" spans="2:22" x14ac:dyDescent="0.35">
      <c r="B200" s="109">
        <v>104</v>
      </c>
      <c r="C200" s="107" t="s">
        <v>102</v>
      </c>
      <c r="D200" s="107"/>
      <c r="E200" s="107" t="s">
        <v>62</v>
      </c>
      <c r="F200" s="122"/>
      <c r="G200" s="109"/>
      <c r="H200" s="105">
        <f>SUM(H188:H199)</f>
        <v>0</v>
      </c>
      <c r="I200" s="105">
        <f t="shared" ref="I200:V200" si="15">SUM(I188:I199)</f>
        <v>0</v>
      </c>
      <c r="J200" s="105">
        <f t="shared" si="15"/>
        <v>0</v>
      </c>
      <c r="K200" s="105">
        <f t="shared" si="15"/>
        <v>0</v>
      </c>
      <c r="L200" s="105">
        <f t="shared" si="15"/>
        <v>1.107822479495604</v>
      </c>
      <c r="M200" s="105">
        <f t="shared" si="15"/>
        <v>0</v>
      </c>
      <c r="N200" s="105">
        <f t="shared" si="15"/>
        <v>0.70347843851098701</v>
      </c>
      <c r="O200" s="105">
        <f t="shared" si="15"/>
        <v>2.3643259098731603E-3</v>
      </c>
      <c r="P200" s="105">
        <f t="shared" si="15"/>
        <v>0</v>
      </c>
      <c r="Q200" s="105">
        <f t="shared" si="15"/>
        <v>0</v>
      </c>
      <c r="R200" s="106">
        <f t="shared" si="15"/>
        <v>0</v>
      </c>
      <c r="S200" s="105">
        <f t="shared" si="15"/>
        <v>0</v>
      </c>
      <c r="T200" s="105">
        <f t="shared" si="15"/>
        <v>0</v>
      </c>
      <c r="U200" s="105">
        <f t="shared" si="15"/>
        <v>0</v>
      </c>
      <c r="V200" s="106">
        <f t="shared" si="15"/>
        <v>0</v>
      </c>
    </row>
    <row r="201" spans="2:22" x14ac:dyDescent="0.35">
      <c r="B201" s="85">
        <v>202</v>
      </c>
      <c r="C201" s="86" t="s">
        <v>101</v>
      </c>
      <c r="D201" s="86" t="s">
        <v>63</v>
      </c>
      <c r="E201" s="86" t="s">
        <v>21</v>
      </c>
      <c r="F201" s="121">
        <v>1</v>
      </c>
      <c r="G201" s="85" t="s">
        <v>72</v>
      </c>
      <c r="H201" s="103"/>
      <c r="I201" s="103"/>
      <c r="J201" s="103"/>
      <c r="K201" s="103"/>
      <c r="L201" s="103">
        <v>0.34353926079006208</v>
      </c>
      <c r="M201" s="103"/>
      <c r="N201" s="103">
        <v>0.34353926079006208</v>
      </c>
      <c r="O201" s="103">
        <v>0.34353926079006208</v>
      </c>
      <c r="P201" s="103"/>
      <c r="Q201" s="103"/>
      <c r="R201" s="104"/>
      <c r="S201" s="103"/>
      <c r="T201" s="103"/>
      <c r="U201" s="103">
        <v>8.267129297451126E-7</v>
      </c>
      <c r="V201" s="104"/>
    </row>
    <row r="202" spans="2:22" x14ac:dyDescent="0.35">
      <c r="B202" s="85">
        <v>202</v>
      </c>
      <c r="C202" s="86" t="s">
        <v>101</v>
      </c>
      <c r="D202" s="86" t="s">
        <v>63</v>
      </c>
      <c r="E202" s="86" t="s">
        <v>22</v>
      </c>
      <c r="F202" s="121">
        <v>1</v>
      </c>
      <c r="G202" s="85" t="s">
        <v>72</v>
      </c>
      <c r="H202" s="103"/>
      <c r="I202" s="103"/>
      <c r="J202" s="103"/>
      <c r="K202" s="103"/>
      <c r="L202" s="103">
        <v>0.28915307235925081</v>
      </c>
      <c r="M202" s="103"/>
      <c r="N202" s="103">
        <v>0.28915307235925081</v>
      </c>
      <c r="O202" s="103">
        <v>0.28915307235925081</v>
      </c>
      <c r="P202" s="103"/>
      <c r="Q202" s="103"/>
      <c r="R202" s="104"/>
      <c r="S202" s="103"/>
      <c r="T202" s="103"/>
      <c r="U202" s="103">
        <v>6.934593114261985E-7</v>
      </c>
      <c r="V202" s="104"/>
    </row>
    <row r="203" spans="2:22" x14ac:dyDescent="0.35">
      <c r="B203" s="85">
        <v>202</v>
      </c>
      <c r="C203" s="86" t="s">
        <v>101</v>
      </c>
      <c r="D203" s="86" t="s">
        <v>63</v>
      </c>
      <c r="E203" s="86" t="s">
        <v>23</v>
      </c>
      <c r="F203" s="121">
        <v>1</v>
      </c>
      <c r="G203" s="85" t="s">
        <v>72</v>
      </c>
      <c r="H203" s="103"/>
      <c r="I203" s="103"/>
      <c r="J203" s="103"/>
      <c r="K203" s="103"/>
      <c r="L203" s="103">
        <v>0.22403147743407192</v>
      </c>
      <c r="M203" s="103"/>
      <c r="N203" s="103">
        <v>0.22403147743407192</v>
      </c>
      <c r="O203" s="103">
        <v>0.22403147743407192</v>
      </c>
      <c r="P203" s="103"/>
      <c r="Q203" s="103"/>
      <c r="R203" s="104"/>
      <c r="S203" s="103"/>
      <c r="T203" s="103"/>
      <c r="U203" s="103">
        <v>5.6527817902739289E-7</v>
      </c>
      <c r="V203" s="104"/>
    </row>
    <row r="204" spans="2:22" x14ac:dyDescent="0.35">
      <c r="B204" s="85">
        <v>202</v>
      </c>
      <c r="C204" s="86" t="s">
        <v>101</v>
      </c>
      <c r="D204" s="86" t="s">
        <v>63</v>
      </c>
      <c r="E204" s="86" t="s">
        <v>24</v>
      </c>
      <c r="F204" s="121">
        <v>2</v>
      </c>
      <c r="G204" s="85" t="s">
        <v>72</v>
      </c>
      <c r="H204" s="103"/>
      <c r="I204" s="103"/>
      <c r="J204" s="103"/>
      <c r="K204" s="103"/>
      <c r="L204" s="103">
        <v>8.1595999919449446E-3</v>
      </c>
      <c r="M204" s="103"/>
      <c r="N204" s="103">
        <v>8.1595999919449446E-3</v>
      </c>
      <c r="O204" s="103">
        <v>8.1595999919449446E-3</v>
      </c>
      <c r="P204" s="103"/>
      <c r="Q204" s="103"/>
      <c r="R204" s="104"/>
      <c r="S204" s="103"/>
      <c r="T204" s="103"/>
      <c r="U204" s="103">
        <v>6.4055093522130677E-8</v>
      </c>
      <c r="V204" s="104"/>
    </row>
    <row r="205" spans="2:22" x14ac:dyDescent="0.35">
      <c r="B205" s="85">
        <v>202</v>
      </c>
      <c r="C205" s="86" t="s">
        <v>101</v>
      </c>
      <c r="D205" s="86" t="s">
        <v>63</v>
      </c>
      <c r="E205" s="86" t="s">
        <v>25</v>
      </c>
      <c r="F205" s="121">
        <v>2</v>
      </c>
      <c r="G205" s="85" t="s">
        <v>72</v>
      </c>
      <c r="H205" s="103"/>
      <c r="I205" s="103"/>
      <c r="J205" s="103"/>
      <c r="K205" s="103"/>
      <c r="L205" s="103">
        <v>0.22165850754493921</v>
      </c>
      <c r="M205" s="103"/>
      <c r="N205" s="103">
        <v>0.22165850754493921</v>
      </c>
      <c r="O205" s="103">
        <v>0.22165850754493921</v>
      </c>
      <c r="P205" s="103"/>
      <c r="Q205" s="103"/>
      <c r="R205" s="104"/>
      <c r="S205" s="103"/>
      <c r="T205" s="103"/>
      <c r="U205" s="103">
        <v>4.6281215451576453E-7</v>
      </c>
      <c r="V205" s="104"/>
    </row>
    <row r="206" spans="2:22" x14ac:dyDescent="0.35">
      <c r="B206" s="85">
        <v>202</v>
      </c>
      <c r="C206" s="86" t="s">
        <v>101</v>
      </c>
      <c r="D206" s="86" t="s">
        <v>63</v>
      </c>
      <c r="E206" s="86" t="s">
        <v>26</v>
      </c>
      <c r="F206" s="121">
        <v>2</v>
      </c>
      <c r="G206" s="85" t="s">
        <v>72</v>
      </c>
      <c r="H206" s="103"/>
      <c r="I206" s="103"/>
      <c r="J206" s="103"/>
      <c r="K206" s="103"/>
      <c r="L206" s="103">
        <v>0.21439338390232093</v>
      </c>
      <c r="M206" s="103"/>
      <c r="N206" s="103">
        <v>0.21439338390232093</v>
      </c>
      <c r="O206" s="103">
        <v>0.21439338390232093</v>
      </c>
      <c r="P206" s="103"/>
      <c r="Q206" s="103"/>
      <c r="R206" s="104"/>
      <c r="S206" s="103"/>
      <c r="T206" s="103"/>
      <c r="U206" s="103">
        <v>2.526586373829937E-7</v>
      </c>
      <c r="V206" s="104"/>
    </row>
    <row r="207" spans="2:22" x14ac:dyDescent="0.35">
      <c r="B207" s="85">
        <v>202</v>
      </c>
      <c r="C207" s="86" t="s">
        <v>101</v>
      </c>
      <c r="D207" s="86" t="s">
        <v>63</v>
      </c>
      <c r="E207" s="86" t="s">
        <v>27</v>
      </c>
      <c r="F207" s="121">
        <v>3</v>
      </c>
      <c r="G207" s="85" t="s">
        <v>72</v>
      </c>
      <c r="H207" s="103"/>
      <c r="I207" s="103"/>
      <c r="J207" s="103"/>
      <c r="K207" s="103"/>
      <c r="L207" s="103">
        <v>0.27690252752251177</v>
      </c>
      <c r="M207" s="103"/>
      <c r="N207" s="103">
        <v>0.27690252752251177</v>
      </c>
      <c r="O207" s="103">
        <v>0.27690252752251177</v>
      </c>
      <c r="P207" s="103"/>
      <c r="Q207" s="103"/>
      <c r="R207" s="104"/>
      <c r="S207" s="103"/>
      <c r="T207" s="103"/>
      <c r="U207" s="103">
        <v>3.0359633264771209E-7</v>
      </c>
      <c r="V207" s="104"/>
    </row>
    <row r="208" spans="2:22" x14ac:dyDescent="0.35">
      <c r="B208" s="85">
        <v>202</v>
      </c>
      <c r="C208" s="86" t="s">
        <v>101</v>
      </c>
      <c r="D208" s="86" t="s">
        <v>63</v>
      </c>
      <c r="E208" s="86" t="s">
        <v>28</v>
      </c>
      <c r="F208" s="121">
        <v>3</v>
      </c>
      <c r="G208" s="85" t="s">
        <v>72</v>
      </c>
      <c r="H208" s="103"/>
      <c r="I208" s="103"/>
      <c r="J208" s="103"/>
      <c r="K208" s="103"/>
      <c r="L208" s="103">
        <v>0.27507782867733926</v>
      </c>
      <c r="M208" s="103"/>
      <c r="N208" s="103">
        <v>0.27507782867733926</v>
      </c>
      <c r="O208" s="103">
        <v>0.27507782867733926</v>
      </c>
      <c r="P208" s="103"/>
      <c r="Q208" s="103"/>
      <c r="R208" s="104"/>
      <c r="S208" s="103"/>
      <c r="T208" s="103"/>
      <c r="U208" s="103">
        <v>3.2169062484979274E-7</v>
      </c>
      <c r="V208" s="104"/>
    </row>
    <row r="209" spans="2:22" x14ac:dyDescent="0.35">
      <c r="B209" s="85">
        <v>202</v>
      </c>
      <c r="C209" s="86" t="s">
        <v>101</v>
      </c>
      <c r="D209" s="86" t="s">
        <v>63</v>
      </c>
      <c r="E209" s="86" t="s">
        <v>29</v>
      </c>
      <c r="F209" s="121">
        <v>3</v>
      </c>
      <c r="G209" s="85" t="s">
        <v>72</v>
      </c>
      <c r="H209" s="103"/>
      <c r="I209" s="103"/>
      <c r="J209" s="103"/>
      <c r="K209" s="103"/>
      <c r="L209" s="103">
        <v>0.24427665702535431</v>
      </c>
      <c r="M209" s="103"/>
      <c r="N209" s="103">
        <v>0.24427665702535431</v>
      </c>
      <c r="O209" s="103">
        <v>0.24427665702535431</v>
      </c>
      <c r="P209" s="103"/>
      <c r="Q209" s="103"/>
      <c r="R209" s="104"/>
      <c r="S209" s="103"/>
      <c r="T209" s="103"/>
      <c r="U209" s="103">
        <v>5.3320445942327953E-7</v>
      </c>
      <c r="V209" s="104"/>
    </row>
    <row r="210" spans="2:22" x14ac:dyDescent="0.35">
      <c r="B210" s="85">
        <v>202</v>
      </c>
      <c r="C210" s="86" t="s">
        <v>101</v>
      </c>
      <c r="D210" s="86" t="s">
        <v>63</v>
      </c>
      <c r="E210" s="86" t="s">
        <v>30</v>
      </c>
      <c r="F210" s="121">
        <v>4</v>
      </c>
      <c r="G210" s="85" t="s">
        <v>72</v>
      </c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4"/>
      <c r="S210" s="103"/>
      <c r="T210" s="103"/>
      <c r="U210" s="103"/>
      <c r="V210" s="104"/>
    </row>
    <row r="211" spans="2:22" x14ac:dyDescent="0.35">
      <c r="B211" s="85">
        <v>202</v>
      </c>
      <c r="C211" s="86" t="s">
        <v>101</v>
      </c>
      <c r="D211" s="86" t="s">
        <v>63</v>
      </c>
      <c r="E211" s="86" t="s">
        <v>31</v>
      </c>
      <c r="F211" s="121">
        <v>4</v>
      </c>
      <c r="G211" s="85" t="s">
        <v>72</v>
      </c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4"/>
      <c r="S211" s="103"/>
      <c r="T211" s="103"/>
      <c r="U211" s="103"/>
      <c r="V211" s="104"/>
    </row>
    <row r="212" spans="2:22" x14ac:dyDescent="0.35">
      <c r="B212" s="85">
        <v>202</v>
      </c>
      <c r="C212" s="86" t="s">
        <v>101</v>
      </c>
      <c r="D212" s="86" t="s">
        <v>63</v>
      </c>
      <c r="E212" s="86" t="s">
        <v>32</v>
      </c>
      <c r="F212" s="121">
        <v>4</v>
      </c>
      <c r="G212" s="85" t="s">
        <v>72</v>
      </c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4"/>
      <c r="S212" s="103"/>
      <c r="T212" s="103"/>
      <c r="U212" s="103"/>
      <c r="V212" s="104"/>
    </row>
    <row r="213" spans="2:22" x14ac:dyDescent="0.35">
      <c r="B213" s="109">
        <v>202</v>
      </c>
      <c r="C213" s="107" t="s">
        <v>101</v>
      </c>
      <c r="D213" s="107"/>
      <c r="E213" s="107" t="s">
        <v>62</v>
      </c>
      <c r="F213" s="122"/>
      <c r="G213" s="109"/>
      <c r="H213" s="105">
        <f>SUM(H201:H212)</f>
        <v>0</v>
      </c>
      <c r="I213" s="105">
        <f t="shared" ref="I213:V213" si="16">SUM(I201:I212)</f>
        <v>0</v>
      </c>
      <c r="J213" s="105">
        <f t="shared" si="16"/>
        <v>0</v>
      </c>
      <c r="K213" s="105">
        <f t="shared" si="16"/>
        <v>0</v>
      </c>
      <c r="L213" s="105">
        <f t="shared" si="16"/>
        <v>2.0971923152477951</v>
      </c>
      <c r="M213" s="105">
        <f t="shared" si="16"/>
        <v>0</v>
      </c>
      <c r="N213" s="105">
        <f t="shared" si="16"/>
        <v>2.0971923152477951</v>
      </c>
      <c r="O213" s="105">
        <f t="shared" si="16"/>
        <v>2.0971923152477951</v>
      </c>
      <c r="P213" s="105">
        <f t="shared" si="16"/>
        <v>0</v>
      </c>
      <c r="Q213" s="105">
        <f t="shared" si="16"/>
        <v>0</v>
      </c>
      <c r="R213" s="106">
        <f t="shared" si="16"/>
        <v>0</v>
      </c>
      <c r="S213" s="105">
        <f t="shared" si="16"/>
        <v>0</v>
      </c>
      <c r="T213" s="105">
        <f t="shared" si="16"/>
        <v>0</v>
      </c>
      <c r="U213" s="105">
        <f t="shared" si="16"/>
        <v>4.0234677225403766E-6</v>
      </c>
      <c r="V213" s="106">
        <f t="shared" si="16"/>
        <v>0</v>
      </c>
    </row>
    <row r="214" spans="2:22" x14ac:dyDescent="0.35">
      <c r="B214" s="85">
        <v>202</v>
      </c>
      <c r="C214" s="86" t="s">
        <v>100</v>
      </c>
      <c r="D214" s="86" t="s">
        <v>63</v>
      </c>
      <c r="E214" s="86" t="s">
        <v>21</v>
      </c>
      <c r="F214" s="121">
        <v>1</v>
      </c>
      <c r="G214" s="85" t="s">
        <v>72</v>
      </c>
      <c r="H214" s="103"/>
      <c r="I214" s="103"/>
      <c r="J214" s="103"/>
      <c r="K214" s="103"/>
      <c r="L214" s="103"/>
      <c r="M214" s="103"/>
      <c r="N214" s="103"/>
      <c r="O214" s="103"/>
      <c r="P214" s="103"/>
      <c r="Q214" s="103">
        <v>0</v>
      </c>
      <c r="R214" s="104"/>
      <c r="S214" s="103"/>
      <c r="T214" s="103"/>
      <c r="U214" s="103"/>
      <c r="V214" s="104"/>
    </row>
    <row r="215" spans="2:22" x14ac:dyDescent="0.35">
      <c r="B215" s="85">
        <v>202</v>
      </c>
      <c r="C215" s="86" t="s">
        <v>100</v>
      </c>
      <c r="D215" s="86" t="s">
        <v>63</v>
      </c>
      <c r="E215" s="86" t="s">
        <v>22</v>
      </c>
      <c r="F215" s="121">
        <v>1</v>
      </c>
      <c r="G215" s="85" t="s">
        <v>72</v>
      </c>
      <c r="H215" s="103"/>
      <c r="I215" s="103"/>
      <c r="J215" s="103"/>
      <c r="K215" s="103"/>
      <c r="L215" s="103"/>
      <c r="M215" s="103"/>
      <c r="N215" s="103"/>
      <c r="O215" s="103"/>
      <c r="P215" s="103"/>
      <c r="Q215" s="103">
        <v>0</v>
      </c>
      <c r="R215" s="104"/>
      <c r="S215" s="103"/>
      <c r="T215" s="103"/>
      <c r="U215" s="103"/>
      <c r="V215" s="104"/>
    </row>
    <row r="216" spans="2:22" x14ac:dyDescent="0.35">
      <c r="B216" s="85">
        <v>202</v>
      </c>
      <c r="C216" s="86" t="s">
        <v>100</v>
      </c>
      <c r="D216" s="86" t="s">
        <v>63</v>
      </c>
      <c r="E216" s="86" t="s">
        <v>23</v>
      </c>
      <c r="F216" s="121">
        <v>1</v>
      </c>
      <c r="G216" s="85" t="s">
        <v>72</v>
      </c>
      <c r="H216" s="103"/>
      <c r="I216" s="103"/>
      <c r="J216" s="103"/>
      <c r="K216" s="103"/>
      <c r="L216" s="103"/>
      <c r="M216" s="103"/>
      <c r="N216" s="103"/>
      <c r="O216" s="103"/>
      <c r="P216" s="103"/>
      <c r="Q216" s="103">
        <v>0</v>
      </c>
      <c r="R216" s="104"/>
      <c r="S216" s="103"/>
      <c r="T216" s="103"/>
      <c r="U216" s="103"/>
      <c r="V216" s="104"/>
    </row>
    <row r="217" spans="2:22" x14ac:dyDescent="0.35">
      <c r="B217" s="85">
        <v>202</v>
      </c>
      <c r="C217" s="86" t="s">
        <v>100</v>
      </c>
      <c r="D217" s="86" t="s">
        <v>63</v>
      </c>
      <c r="E217" s="86" t="s">
        <v>24</v>
      </c>
      <c r="F217" s="121">
        <v>2</v>
      </c>
      <c r="G217" s="85" t="s">
        <v>72</v>
      </c>
      <c r="H217" s="103"/>
      <c r="I217" s="103"/>
      <c r="J217" s="103"/>
      <c r="K217" s="103"/>
      <c r="L217" s="103"/>
      <c r="M217" s="103"/>
      <c r="N217" s="103"/>
      <c r="O217" s="103"/>
      <c r="P217" s="103"/>
      <c r="Q217" s="103">
        <v>0</v>
      </c>
      <c r="R217" s="104"/>
      <c r="S217" s="103"/>
      <c r="T217" s="103"/>
      <c r="U217" s="103"/>
      <c r="V217" s="104"/>
    </row>
    <row r="218" spans="2:22" x14ac:dyDescent="0.35">
      <c r="B218" s="85">
        <v>202</v>
      </c>
      <c r="C218" s="86" t="s">
        <v>100</v>
      </c>
      <c r="D218" s="86" t="s">
        <v>63</v>
      </c>
      <c r="E218" s="86" t="s">
        <v>25</v>
      </c>
      <c r="F218" s="121">
        <v>2</v>
      </c>
      <c r="G218" s="85" t="s">
        <v>72</v>
      </c>
      <c r="H218" s="103"/>
      <c r="I218" s="103"/>
      <c r="J218" s="103"/>
      <c r="K218" s="103"/>
      <c r="L218" s="103"/>
      <c r="M218" s="103"/>
      <c r="N218" s="103"/>
      <c r="O218" s="103"/>
      <c r="P218" s="103"/>
      <c r="Q218" s="103">
        <v>0</v>
      </c>
      <c r="R218" s="104"/>
      <c r="S218" s="103"/>
      <c r="T218" s="103"/>
      <c r="U218" s="103"/>
      <c r="V218" s="104"/>
    </row>
    <row r="219" spans="2:22" x14ac:dyDescent="0.35">
      <c r="B219" s="85">
        <v>202</v>
      </c>
      <c r="C219" s="86" t="s">
        <v>100</v>
      </c>
      <c r="D219" s="86" t="s">
        <v>63</v>
      </c>
      <c r="E219" s="86" t="s">
        <v>26</v>
      </c>
      <c r="F219" s="121">
        <v>2</v>
      </c>
      <c r="G219" s="85" t="s">
        <v>72</v>
      </c>
      <c r="H219" s="103"/>
      <c r="I219" s="103"/>
      <c r="J219" s="103"/>
      <c r="K219" s="103"/>
      <c r="L219" s="103"/>
      <c r="M219" s="103"/>
      <c r="N219" s="103"/>
      <c r="O219" s="103"/>
      <c r="P219" s="103"/>
      <c r="Q219" s="103">
        <v>0</v>
      </c>
      <c r="R219" s="104"/>
      <c r="S219" s="103"/>
      <c r="T219" s="103"/>
      <c r="U219" s="103"/>
      <c r="V219" s="104"/>
    </row>
    <row r="220" spans="2:22" x14ac:dyDescent="0.35">
      <c r="B220" s="85">
        <v>202</v>
      </c>
      <c r="C220" s="86" t="s">
        <v>100</v>
      </c>
      <c r="D220" s="86" t="s">
        <v>63</v>
      </c>
      <c r="E220" s="86" t="s">
        <v>27</v>
      </c>
      <c r="F220" s="121">
        <v>3</v>
      </c>
      <c r="G220" s="85" t="s">
        <v>72</v>
      </c>
      <c r="H220" s="103"/>
      <c r="I220" s="103"/>
      <c r="J220" s="103"/>
      <c r="K220" s="103"/>
      <c r="L220" s="103"/>
      <c r="M220" s="103"/>
      <c r="N220" s="103"/>
      <c r="O220" s="103"/>
      <c r="P220" s="103"/>
      <c r="Q220" s="103">
        <v>0</v>
      </c>
      <c r="R220" s="104"/>
      <c r="S220" s="103"/>
      <c r="T220" s="103"/>
      <c r="U220" s="103"/>
      <c r="V220" s="104"/>
    </row>
    <row r="221" spans="2:22" x14ac:dyDescent="0.35">
      <c r="B221" s="85">
        <v>202</v>
      </c>
      <c r="C221" s="86" t="s">
        <v>100</v>
      </c>
      <c r="D221" s="86" t="s">
        <v>63</v>
      </c>
      <c r="E221" s="86" t="s">
        <v>28</v>
      </c>
      <c r="F221" s="121">
        <v>3</v>
      </c>
      <c r="G221" s="85" t="s">
        <v>72</v>
      </c>
      <c r="H221" s="103"/>
      <c r="I221" s="103"/>
      <c r="J221" s="103"/>
      <c r="K221" s="103"/>
      <c r="L221" s="103"/>
      <c r="M221" s="103"/>
      <c r="N221" s="103"/>
      <c r="O221" s="103"/>
      <c r="P221" s="103"/>
      <c r="Q221" s="103">
        <v>0</v>
      </c>
      <c r="R221" s="104"/>
      <c r="S221" s="103"/>
      <c r="T221" s="103"/>
      <c r="U221" s="103"/>
      <c r="V221" s="104"/>
    </row>
    <row r="222" spans="2:22" x14ac:dyDescent="0.35">
      <c r="B222" s="85">
        <v>202</v>
      </c>
      <c r="C222" s="86" t="s">
        <v>100</v>
      </c>
      <c r="D222" s="86" t="s">
        <v>63</v>
      </c>
      <c r="E222" s="86" t="s">
        <v>29</v>
      </c>
      <c r="F222" s="121">
        <v>3</v>
      </c>
      <c r="G222" s="85" t="s">
        <v>72</v>
      </c>
      <c r="H222" s="103"/>
      <c r="I222" s="103"/>
      <c r="J222" s="103"/>
      <c r="K222" s="103"/>
      <c r="L222" s="103"/>
      <c r="M222" s="103"/>
      <c r="N222" s="103"/>
      <c r="O222" s="103"/>
      <c r="P222" s="103"/>
      <c r="Q222" s="103">
        <v>0</v>
      </c>
      <c r="R222" s="104"/>
      <c r="S222" s="103"/>
      <c r="T222" s="103"/>
      <c r="U222" s="103"/>
      <c r="V222" s="104"/>
    </row>
    <row r="223" spans="2:22" x14ac:dyDescent="0.35">
      <c r="B223" s="85">
        <v>202</v>
      </c>
      <c r="C223" s="86" t="s">
        <v>100</v>
      </c>
      <c r="D223" s="86" t="s">
        <v>63</v>
      </c>
      <c r="E223" s="86" t="s">
        <v>30</v>
      </c>
      <c r="F223" s="121">
        <v>4</v>
      </c>
      <c r="G223" s="85" t="s">
        <v>72</v>
      </c>
      <c r="H223" s="103"/>
      <c r="I223" s="103"/>
      <c r="J223" s="103"/>
      <c r="K223" s="103"/>
      <c r="L223" s="103"/>
      <c r="M223" s="103"/>
      <c r="N223" s="103"/>
      <c r="O223" s="103"/>
      <c r="P223" s="103"/>
      <c r="Q223" s="103">
        <v>0</v>
      </c>
      <c r="R223" s="104"/>
      <c r="S223" s="103"/>
      <c r="T223" s="103"/>
      <c r="U223" s="103"/>
      <c r="V223" s="104"/>
    </row>
    <row r="224" spans="2:22" x14ac:dyDescent="0.35">
      <c r="B224" s="85">
        <v>202</v>
      </c>
      <c r="C224" s="86" t="s">
        <v>100</v>
      </c>
      <c r="D224" s="86" t="s">
        <v>63</v>
      </c>
      <c r="E224" s="86" t="s">
        <v>31</v>
      </c>
      <c r="F224" s="121">
        <v>4</v>
      </c>
      <c r="G224" s="85" t="s">
        <v>72</v>
      </c>
      <c r="H224" s="103"/>
      <c r="I224" s="103"/>
      <c r="J224" s="103"/>
      <c r="K224" s="103"/>
      <c r="L224" s="103"/>
      <c r="M224" s="103"/>
      <c r="N224" s="103"/>
      <c r="O224" s="103"/>
      <c r="P224" s="103"/>
      <c r="Q224" s="103">
        <v>0</v>
      </c>
      <c r="R224" s="104"/>
      <c r="S224" s="103"/>
      <c r="T224" s="103"/>
      <c r="U224" s="103"/>
      <c r="V224" s="104"/>
    </row>
    <row r="225" spans="2:22" x14ac:dyDescent="0.35">
      <c r="B225" s="85">
        <v>202</v>
      </c>
      <c r="C225" s="86" t="s">
        <v>100</v>
      </c>
      <c r="D225" s="86" t="s">
        <v>63</v>
      </c>
      <c r="E225" s="86" t="s">
        <v>32</v>
      </c>
      <c r="F225" s="121">
        <v>4</v>
      </c>
      <c r="G225" s="85" t="s">
        <v>72</v>
      </c>
      <c r="H225" s="103"/>
      <c r="I225" s="103"/>
      <c r="J225" s="103"/>
      <c r="K225" s="103"/>
      <c r="L225" s="103"/>
      <c r="M225" s="103"/>
      <c r="N225" s="103"/>
      <c r="O225" s="103"/>
      <c r="P225" s="103"/>
      <c r="Q225" s="103">
        <v>0</v>
      </c>
      <c r="R225" s="104"/>
      <c r="S225" s="103"/>
      <c r="T225" s="103"/>
      <c r="U225" s="103"/>
      <c r="V225" s="104"/>
    </row>
    <row r="226" spans="2:22" x14ac:dyDescent="0.35">
      <c r="B226" s="109">
        <v>202</v>
      </c>
      <c r="C226" s="107" t="s">
        <v>100</v>
      </c>
      <c r="D226" s="107"/>
      <c r="E226" s="107" t="s">
        <v>62</v>
      </c>
      <c r="F226" s="122"/>
      <c r="G226" s="109"/>
      <c r="H226" s="105">
        <f>SUM(H214:H225)</f>
        <v>0</v>
      </c>
      <c r="I226" s="105">
        <f t="shared" ref="I226:V226" si="17">SUM(I214:I225)</f>
        <v>0</v>
      </c>
      <c r="J226" s="105">
        <f t="shared" si="17"/>
        <v>0</v>
      </c>
      <c r="K226" s="105">
        <f t="shared" si="17"/>
        <v>0</v>
      </c>
      <c r="L226" s="105">
        <f t="shared" si="17"/>
        <v>0</v>
      </c>
      <c r="M226" s="105">
        <f t="shared" si="17"/>
        <v>0</v>
      </c>
      <c r="N226" s="105">
        <f t="shared" si="17"/>
        <v>0</v>
      </c>
      <c r="O226" s="105">
        <f t="shared" si="17"/>
        <v>0</v>
      </c>
      <c r="P226" s="105">
        <f t="shared" si="17"/>
        <v>0</v>
      </c>
      <c r="Q226" s="105">
        <f t="shared" si="17"/>
        <v>0</v>
      </c>
      <c r="R226" s="106">
        <f t="shared" si="17"/>
        <v>0</v>
      </c>
      <c r="S226" s="105">
        <f t="shared" si="17"/>
        <v>0</v>
      </c>
      <c r="T226" s="105">
        <f t="shared" si="17"/>
        <v>0</v>
      </c>
      <c r="U226" s="105">
        <f>SUM(U214:U225)</f>
        <v>0</v>
      </c>
      <c r="V226" s="106">
        <f t="shared" si="17"/>
        <v>0</v>
      </c>
    </row>
    <row r="227" spans="2:22" x14ac:dyDescent="0.35">
      <c r="B227" s="85">
        <v>203</v>
      </c>
      <c r="C227" s="86" t="s">
        <v>99</v>
      </c>
      <c r="D227" s="86" t="s">
        <v>63</v>
      </c>
      <c r="E227" s="86" t="s">
        <v>21</v>
      </c>
      <c r="F227" s="121">
        <v>1</v>
      </c>
      <c r="G227" s="85" t="s">
        <v>72</v>
      </c>
      <c r="H227" s="103"/>
      <c r="I227" s="103"/>
      <c r="J227" s="103"/>
      <c r="K227" s="103"/>
      <c r="L227" s="103">
        <v>0.39264670107223143</v>
      </c>
      <c r="M227" s="103"/>
      <c r="N227" s="103">
        <v>0.24933461206036098</v>
      </c>
      <c r="O227" s="103">
        <v>8.3799054988844201E-4</v>
      </c>
      <c r="P227" s="103"/>
      <c r="Q227" s="103">
        <v>4.7109331082676297E-3</v>
      </c>
      <c r="R227" s="104"/>
      <c r="S227" s="103"/>
      <c r="T227" s="103"/>
      <c r="U227" s="103"/>
      <c r="V227" s="104"/>
    </row>
    <row r="228" spans="2:22" x14ac:dyDescent="0.35">
      <c r="B228" s="85">
        <v>203</v>
      </c>
      <c r="C228" s="86" t="s">
        <v>99</v>
      </c>
      <c r="D228" s="86" t="s">
        <v>63</v>
      </c>
      <c r="E228" s="86" t="s">
        <v>22</v>
      </c>
      <c r="F228" s="121">
        <v>1</v>
      </c>
      <c r="G228" s="85" t="s">
        <v>72</v>
      </c>
      <c r="H228" s="103"/>
      <c r="I228" s="103"/>
      <c r="J228" s="103"/>
      <c r="K228" s="103"/>
      <c r="L228" s="103">
        <v>0.35867845197680587</v>
      </c>
      <c r="M228" s="103"/>
      <c r="N228" s="103">
        <v>0.22776443157126125</v>
      </c>
      <c r="O228" s="103">
        <v>7.6549517004571974E-4</v>
      </c>
      <c r="P228" s="103"/>
      <c r="Q228" s="103">
        <v>2.6332881538233804E-2</v>
      </c>
      <c r="R228" s="104"/>
      <c r="S228" s="103"/>
      <c r="T228" s="103"/>
      <c r="U228" s="103"/>
      <c r="V228" s="104"/>
    </row>
    <row r="229" spans="2:22" x14ac:dyDescent="0.35">
      <c r="B229" s="85">
        <v>203</v>
      </c>
      <c r="C229" s="86" t="s">
        <v>99</v>
      </c>
      <c r="D229" s="86" t="s">
        <v>63</v>
      </c>
      <c r="E229" s="86" t="s">
        <v>23</v>
      </c>
      <c r="F229" s="121">
        <v>1</v>
      </c>
      <c r="G229" s="85" t="s">
        <v>72</v>
      </c>
      <c r="H229" s="103"/>
      <c r="I229" s="103"/>
      <c r="J229" s="103"/>
      <c r="K229" s="103"/>
      <c r="L229" s="103">
        <v>0.40069612390349235</v>
      </c>
      <c r="M229" s="103"/>
      <c r="N229" s="103">
        <v>0.25444607667590874</v>
      </c>
      <c r="O229" s="103">
        <v>8.5516970928601992E-4</v>
      </c>
      <c r="P229" s="103"/>
      <c r="Q229" s="103">
        <v>0</v>
      </c>
      <c r="R229" s="104"/>
      <c r="S229" s="103"/>
      <c r="T229" s="103"/>
      <c r="U229" s="103"/>
      <c r="V229" s="104"/>
    </row>
    <row r="230" spans="2:22" x14ac:dyDescent="0.35">
      <c r="B230" s="85">
        <v>203</v>
      </c>
      <c r="C230" s="86" t="s">
        <v>99</v>
      </c>
      <c r="D230" s="86" t="s">
        <v>63</v>
      </c>
      <c r="E230" s="86" t="s">
        <v>24</v>
      </c>
      <c r="F230" s="121">
        <v>2</v>
      </c>
      <c r="G230" s="85" t="s">
        <v>72</v>
      </c>
      <c r="H230" s="103"/>
      <c r="I230" s="103"/>
      <c r="J230" s="103"/>
      <c r="K230" s="103"/>
      <c r="L230" s="103">
        <v>0.31755397237611888</v>
      </c>
      <c r="M230" s="103"/>
      <c r="N230" s="103">
        <v>0.20164997259472892</v>
      </c>
      <c r="O230" s="103">
        <v>6.7772689087681841E-4</v>
      </c>
      <c r="P230" s="103"/>
      <c r="Q230" s="103">
        <v>0</v>
      </c>
      <c r="R230" s="104"/>
      <c r="S230" s="103"/>
      <c r="T230" s="103"/>
      <c r="U230" s="103"/>
      <c r="V230" s="104"/>
    </row>
    <row r="231" spans="2:22" x14ac:dyDescent="0.35">
      <c r="B231" s="85">
        <v>203</v>
      </c>
      <c r="C231" s="86" t="s">
        <v>99</v>
      </c>
      <c r="D231" s="86" t="s">
        <v>63</v>
      </c>
      <c r="E231" s="86" t="s">
        <v>25</v>
      </c>
      <c r="F231" s="121">
        <v>2</v>
      </c>
      <c r="G231" s="85" t="s">
        <v>72</v>
      </c>
      <c r="H231" s="103"/>
      <c r="I231" s="103"/>
      <c r="J231" s="103"/>
      <c r="K231" s="103"/>
      <c r="L231" s="103">
        <v>0.37761443887762092</v>
      </c>
      <c r="M231" s="103"/>
      <c r="N231" s="103">
        <v>0.23978897407983618</v>
      </c>
      <c r="O231" s="103">
        <v>8.0590854428867569E-4</v>
      </c>
      <c r="P231" s="103"/>
      <c r="Q231" s="103">
        <v>0</v>
      </c>
      <c r="R231" s="104"/>
      <c r="S231" s="103"/>
      <c r="T231" s="103"/>
      <c r="U231" s="103"/>
      <c r="V231" s="104"/>
    </row>
    <row r="232" spans="2:22" x14ac:dyDescent="0.35">
      <c r="B232" s="85">
        <v>203</v>
      </c>
      <c r="C232" s="86" t="s">
        <v>99</v>
      </c>
      <c r="D232" s="86" t="s">
        <v>63</v>
      </c>
      <c r="E232" s="86" t="s">
        <v>26</v>
      </c>
      <c r="F232" s="121">
        <v>2</v>
      </c>
      <c r="G232" s="85" t="s">
        <v>72</v>
      </c>
      <c r="H232" s="103"/>
      <c r="I232" s="103"/>
      <c r="J232" s="103"/>
      <c r="K232" s="103"/>
      <c r="L232" s="103">
        <v>0.43152355567444856</v>
      </c>
      <c r="M232" s="103"/>
      <c r="N232" s="103">
        <v>0.27402180651252495</v>
      </c>
      <c r="O232" s="103">
        <v>9.2096192511477253E-4</v>
      </c>
      <c r="P232" s="103"/>
      <c r="Q232" s="103">
        <v>0</v>
      </c>
      <c r="R232" s="104"/>
      <c r="S232" s="103"/>
      <c r="T232" s="103"/>
      <c r="U232" s="103"/>
      <c r="V232" s="104"/>
    </row>
    <row r="233" spans="2:22" x14ac:dyDescent="0.35">
      <c r="B233" s="85">
        <v>203</v>
      </c>
      <c r="C233" s="86" t="s">
        <v>99</v>
      </c>
      <c r="D233" s="86" t="s">
        <v>63</v>
      </c>
      <c r="E233" s="86" t="s">
        <v>27</v>
      </c>
      <c r="F233" s="121">
        <v>3</v>
      </c>
      <c r="G233" s="85" t="s">
        <v>72</v>
      </c>
      <c r="H233" s="103"/>
      <c r="I233" s="103"/>
      <c r="J233" s="103"/>
      <c r="K233" s="103"/>
      <c r="L233" s="103">
        <v>0.47058610619065405</v>
      </c>
      <c r="M233" s="103"/>
      <c r="N233" s="103">
        <v>0.29882691974141368</v>
      </c>
      <c r="O233" s="103">
        <v>1.0043296144337727E-3</v>
      </c>
      <c r="P233" s="103"/>
      <c r="Q233" s="103">
        <v>0</v>
      </c>
      <c r="R233" s="104"/>
      <c r="S233" s="103"/>
      <c r="T233" s="103"/>
      <c r="U233" s="103"/>
      <c r="V233" s="104"/>
    </row>
    <row r="234" spans="2:22" x14ac:dyDescent="0.35">
      <c r="B234" s="85">
        <v>203</v>
      </c>
      <c r="C234" s="86" t="s">
        <v>99</v>
      </c>
      <c r="D234" s="86" t="s">
        <v>63</v>
      </c>
      <c r="E234" s="86" t="s">
        <v>28</v>
      </c>
      <c r="F234" s="121">
        <v>3</v>
      </c>
      <c r="G234" s="85" t="s">
        <v>72</v>
      </c>
      <c r="H234" s="103"/>
      <c r="I234" s="103"/>
      <c r="J234" s="103"/>
      <c r="K234" s="103"/>
      <c r="L234" s="103">
        <v>0.48708428024102401</v>
      </c>
      <c r="M234" s="103"/>
      <c r="N234" s="103">
        <v>0.30930342652300663</v>
      </c>
      <c r="O234" s="103">
        <v>1.039540183902129E-3</v>
      </c>
      <c r="P234" s="103"/>
      <c r="Q234" s="103">
        <v>4.2158665590348293E-3</v>
      </c>
      <c r="R234" s="104"/>
      <c r="S234" s="103"/>
      <c r="T234" s="103"/>
      <c r="U234" s="103"/>
      <c r="V234" s="104"/>
    </row>
    <row r="235" spans="2:22" x14ac:dyDescent="0.35">
      <c r="B235" s="85">
        <v>203</v>
      </c>
      <c r="C235" s="86" t="s">
        <v>99</v>
      </c>
      <c r="D235" s="86" t="s">
        <v>63</v>
      </c>
      <c r="E235" s="86" t="s">
        <v>29</v>
      </c>
      <c r="F235" s="121">
        <v>3</v>
      </c>
      <c r="G235" s="85" t="s">
        <v>72</v>
      </c>
      <c r="H235" s="103"/>
      <c r="I235" s="103"/>
      <c r="J235" s="103"/>
      <c r="K235" s="103"/>
      <c r="L235" s="103">
        <v>0.42378753121411339</v>
      </c>
      <c r="M235" s="103"/>
      <c r="N235" s="103">
        <v>0.26910935302077305</v>
      </c>
      <c r="O235" s="103">
        <v>9.0445162368154035E-4</v>
      </c>
      <c r="P235" s="103"/>
      <c r="Q235" s="103">
        <v>4.2361447469422024E-3</v>
      </c>
      <c r="R235" s="104"/>
      <c r="S235" s="103"/>
      <c r="T235" s="103"/>
      <c r="U235" s="103"/>
      <c r="V235" s="104"/>
    </row>
    <row r="236" spans="2:22" x14ac:dyDescent="0.35">
      <c r="B236" s="85">
        <v>203</v>
      </c>
      <c r="C236" s="86" t="s">
        <v>99</v>
      </c>
      <c r="D236" s="86" t="s">
        <v>63</v>
      </c>
      <c r="E236" s="86" t="s">
        <v>30</v>
      </c>
      <c r="F236" s="121">
        <v>4</v>
      </c>
      <c r="G236" s="85" t="s">
        <v>72</v>
      </c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4"/>
      <c r="S236" s="103"/>
      <c r="T236" s="103"/>
      <c r="U236" s="103"/>
      <c r="V236" s="104"/>
    </row>
    <row r="237" spans="2:22" x14ac:dyDescent="0.35">
      <c r="B237" s="85">
        <v>203</v>
      </c>
      <c r="C237" s="86" t="s">
        <v>99</v>
      </c>
      <c r="D237" s="86" t="s">
        <v>63</v>
      </c>
      <c r="E237" s="86" t="s">
        <v>31</v>
      </c>
      <c r="F237" s="121">
        <v>4</v>
      </c>
      <c r="G237" s="85" t="s">
        <v>72</v>
      </c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4"/>
      <c r="S237" s="103"/>
      <c r="T237" s="103"/>
      <c r="U237" s="103"/>
      <c r="V237" s="104"/>
    </row>
    <row r="238" spans="2:22" x14ac:dyDescent="0.35">
      <c r="B238" s="85">
        <v>203</v>
      </c>
      <c r="C238" s="86" t="s">
        <v>99</v>
      </c>
      <c r="D238" s="86" t="s">
        <v>63</v>
      </c>
      <c r="E238" s="86" t="s">
        <v>32</v>
      </c>
      <c r="F238" s="121">
        <v>4</v>
      </c>
      <c r="G238" s="85" t="s">
        <v>72</v>
      </c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4"/>
      <c r="S238" s="103"/>
      <c r="T238" s="103"/>
      <c r="U238" s="103"/>
      <c r="V238" s="104"/>
    </row>
    <row r="239" spans="2:22" x14ac:dyDescent="0.35">
      <c r="B239" s="109">
        <v>203</v>
      </c>
      <c r="C239" s="107" t="s">
        <v>99</v>
      </c>
      <c r="D239" s="107"/>
      <c r="E239" s="107" t="s">
        <v>62</v>
      </c>
      <c r="F239" s="122"/>
      <c r="G239" s="109"/>
      <c r="H239" s="105">
        <f>SUM(H227:H238)</f>
        <v>0</v>
      </c>
      <c r="I239" s="105">
        <f t="shared" ref="I239:P239" si="18">SUM(I227:I238)</f>
        <v>0</v>
      </c>
      <c r="J239" s="105">
        <f t="shared" si="18"/>
        <v>0</v>
      </c>
      <c r="K239" s="105">
        <f t="shared" si="18"/>
        <v>0</v>
      </c>
      <c r="L239" s="105">
        <f t="shared" si="18"/>
        <v>3.6601711615265096</v>
      </c>
      <c r="M239" s="105">
        <f t="shared" si="18"/>
        <v>0</v>
      </c>
      <c r="N239" s="105">
        <f t="shared" si="18"/>
        <v>2.3242455727798141</v>
      </c>
      <c r="O239" s="105">
        <f t="shared" si="18"/>
        <v>7.8115742115178908E-3</v>
      </c>
      <c r="P239" s="105">
        <f t="shared" si="18"/>
        <v>0</v>
      </c>
      <c r="Q239" s="105">
        <f>SUM(Q227:Q238)</f>
        <v>3.9495825952478462E-2</v>
      </c>
      <c r="R239" s="106">
        <f t="shared" ref="R239:V239" si="19">SUM(R227:R238)</f>
        <v>0</v>
      </c>
      <c r="S239" s="105">
        <f t="shared" si="19"/>
        <v>0</v>
      </c>
      <c r="T239" s="105">
        <f t="shared" si="19"/>
        <v>0</v>
      </c>
      <c r="U239" s="105">
        <f t="shared" si="19"/>
        <v>0</v>
      </c>
      <c r="V239" s="106">
        <f t="shared" si="19"/>
        <v>0</v>
      </c>
    </row>
    <row r="240" spans="2:22" x14ac:dyDescent="0.35">
      <c r="B240" s="85">
        <v>204</v>
      </c>
      <c r="C240" s="86" t="s">
        <v>98</v>
      </c>
      <c r="D240" s="86" t="s">
        <v>63</v>
      </c>
      <c r="E240" s="86" t="s">
        <v>21</v>
      </c>
      <c r="F240" s="121">
        <v>1</v>
      </c>
      <c r="G240" s="85" t="s">
        <v>66</v>
      </c>
      <c r="H240" s="103">
        <v>0.25407709041062754</v>
      </c>
      <c r="I240" s="103">
        <v>5.3148507282907006E-5</v>
      </c>
      <c r="J240" s="103">
        <v>0</v>
      </c>
      <c r="K240" s="103">
        <v>1.529862055601181</v>
      </c>
      <c r="L240" s="103">
        <v>2.541850806733759E-2</v>
      </c>
      <c r="M240" s="103">
        <v>5.1374567664800141E-2</v>
      </c>
      <c r="N240" s="103">
        <v>7.6793075732137742E-2</v>
      </c>
      <c r="O240" s="103">
        <v>7.6793075732137742E-2</v>
      </c>
      <c r="P240" s="103">
        <v>1.0807859463378875E-3</v>
      </c>
      <c r="Q240" s="103">
        <v>0.12007516762242833</v>
      </c>
      <c r="R240" s="104">
        <v>3899.0249928806847</v>
      </c>
      <c r="S240" s="103">
        <v>3.0707402667861518E-2</v>
      </c>
      <c r="T240" s="103">
        <v>3.1815392202357226E-2</v>
      </c>
      <c r="U240" s="103">
        <v>3.6176646774316451E-3</v>
      </c>
      <c r="V240" s="104">
        <v>3908.3158790890088</v>
      </c>
    </row>
    <row r="241" spans="2:22" x14ac:dyDescent="0.35">
      <c r="B241" s="85">
        <v>204</v>
      </c>
      <c r="C241" s="86" t="s">
        <v>98</v>
      </c>
      <c r="D241" s="86" t="s">
        <v>63</v>
      </c>
      <c r="E241" s="86" t="s">
        <v>22</v>
      </c>
      <c r="F241" s="121">
        <v>1</v>
      </c>
      <c r="G241" s="85" t="s">
        <v>66</v>
      </c>
      <c r="H241" s="103">
        <v>0.24186785287154958</v>
      </c>
      <c r="I241" s="103">
        <v>8.7800855073390775E-5</v>
      </c>
      <c r="J241" s="103">
        <v>0</v>
      </c>
      <c r="K241" s="103">
        <v>1.4563471660506531</v>
      </c>
      <c r="L241" s="103">
        <v>2.419706538479767E-2</v>
      </c>
      <c r="M241" s="103">
        <v>4.8905851185588052E-2</v>
      </c>
      <c r="N241" s="103">
        <v>7.3102916570385729E-2</v>
      </c>
      <c r="O241" s="103">
        <v>7.3102916570385729E-2</v>
      </c>
      <c r="P241" s="103">
        <v>1.7854486436402514E-3</v>
      </c>
      <c r="Q241" s="103">
        <v>0.10768474249888643</v>
      </c>
      <c r="R241" s="104">
        <v>3687.5472856875117</v>
      </c>
      <c r="S241" s="103">
        <v>3.4693480051504869E-2</v>
      </c>
      <c r="T241" s="103">
        <v>3.0649398081586829E-2</v>
      </c>
      <c r="U241" s="103">
        <v>3.419493630053881E-3</v>
      </c>
      <c r="V241" s="104">
        <v>3696.6407936205746</v>
      </c>
    </row>
    <row r="242" spans="2:22" x14ac:dyDescent="0.35">
      <c r="B242" s="85">
        <v>204</v>
      </c>
      <c r="C242" s="86" t="s">
        <v>98</v>
      </c>
      <c r="D242" s="86" t="s">
        <v>63</v>
      </c>
      <c r="E242" s="86" t="s">
        <v>23</v>
      </c>
      <c r="F242" s="121">
        <v>1</v>
      </c>
      <c r="G242" s="85" t="s">
        <v>66</v>
      </c>
      <c r="H242" s="103">
        <v>0.29337121134746608</v>
      </c>
      <c r="I242" s="103">
        <v>1.5335681045047458E-4</v>
      </c>
      <c r="J242" s="103">
        <v>0</v>
      </c>
      <c r="K242" s="103">
        <v>1.7664618392822633</v>
      </c>
      <c r="L242" s="103">
        <v>2.9349590277141544E-2</v>
      </c>
      <c r="M242" s="103">
        <v>5.9319866753497562E-2</v>
      </c>
      <c r="N242" s="103">
        <v>8.8669457030639123E-2</v>
      </c>
      <c r="O242" s="103">
        <v>8.8669457030639123E-2</v>
      </c>
      <c r="P242" s="103">
        <v>3.118542626753722E-3</v>
      </c>
      <c r="Q242" s="103">
        <v>0.11107350765415863</v>
      </c>
      <c r="R242" s="104">
        <v>4427.9698412068083</v>
      </c>
      <c r="S242" s="103">
        <v>5.7025538441106326E-2</v>
      </c>
      <c r="T242" s="103">
        <v>3.8492803589187594E-2</v>
      </c>
      <c r="U242" s="103">
        <v>4.0386416221090959E-3</v>
      </c>
      <c r="V242" s="104">
        <v>4439.7671492342961</v>
      </c>
    </row>
    <row r="243" spans="2:22" x14ac:dyDescent="0.35">
      <c r="B243" s="85">
        <v>204</v>
      </c>
      <c r="C243" s="86" t="s">
        <v>98</v>
      </c>
      <c r="D243" s="86" t="s">
        <v>63</v>
      </c>
      <c r="E243" s="86" t="s">
        <v>24</v>
      </c>
      <c r="F243" s="121">
        <v>2</v>
      </c>
      <c r="G243" s="85" t="s">
        <v>66</v>
      </c>
      <c r="H243" s="103">
        <v>0.27866617108733066</v>
      </c>
      <c r="I243" s="103">
        <v>2.6905704016090423E-4</v>
      </c>
      <c r="J243" s="103">
        <v>0</v>
      </c>
      <c r="K243" s="103">
        <v>1.6779190939142699</v>
      </c>
      <c r="L243" s="103">
        <v>2.787846124351365E-2</v>
      </c>
      <c r="M243" s="103">
        <v>5.6346497196104621E-2</v>
      </c>
      <c r="N243" s="103">
        <v>8.4224958439618261E-2</v>
      </c>
      <c r="O243" s="103">
        <v>8.4224958439618261E-2</v>
      </c>
      <c r="P243" s="103">
        <v>5.4713308545298583E-3</v>
      </c>
      <c r="Q243" s="103">
        <v>5.8527724276868941E-2</v>
      </c>
      <c r="R243" s="104">
        <v>3960.0456269318752</v>
      </c>
      <c r="S243" s="103">
        <v>9.5913743746538729E-2</v>
      </c>
      <c r="T243" s="103">
        <v>3.7209426231736231E-2</v>
      </c>
      <c r="U243" s="103">
        <v>3.824314343390701E-3</v>
      </c>
      <c r="V243" s="104">
        <v>3972.5917097081888</v>
      </c>
    </row>
    <row r="244" spans="2:22" x14ac:dyDescent="0.35">
      <c r="B244" s="85">
        <v>204</v>
      </c>
      <c r="C244" s="86" t="s">
        <v>98</v>
      </c>
      <c r="D244" s="86" t="s">
        <v>63</v>
      </c>
      <c r="E244" s="86" t="s">
        <v>25</v>
      </c>
      <c r="F244" s="121">
        <v>2</v>
      </c>
      <c r="G244" s="85" t="s">
        <v>66</v>
      </c>
      <c r="H244" s="103">
        <v>0.27180940304572832</v>
      </c>
      <c r="I244" s="103">
        <v>7.8110014880969608E-5</v>
      </c>
      <c r="J244" s="103">
        <v>0</v>
      </c>
      <c r="K244" s="103">
        <v>1.6366327692245735</v>
      </c>
      <c r="L244" s="103">
        <v>2.7192493006473244E-2</v>
      </c>
      <c r="M244" s="103">
        <v>5.4960053840877938E-2</v>
      </c>
      <c r="N244" s="103">
        <v>8.2152546847351168E-2</v>
      </c>
      <c r="O244" s="103">
        <v>8.2152546847351168E-2</v>
      </c>
      <c r="P244" s="103">
        <v>1.5883833933892147E-3</v>
      </c>
      <c r="Q244" s="103">
        <v>9.7974787610264708E-2</v>
      </c>
      <c r="R244" s="104">
        <v>4088.9696871799069</v>
      </c>
      <c r="S244" s="103">
        <v>5.4856699012439891E-2</v>
      </c>
      <c r="T244" s="103">
        <v>3.6288335948311226E-2</v>
      </c>
      <c r="U244" s="103">
        <v>3.919387807295666E-3</v>
      </c>
      <c r="V244" s="104">
        <v>4100.1220837785577</v>
      </c>
    </row>
    <row r="245" spans="2:22" x14ac:dyDescent="0.35">
      <c r="B245" s="85">
        <v>204</v>
      </c>
      <c r="C245" s="86" t="s">
        <v>98</v>
      </c>
      <c r="D245" s="86" t="s">
        <v>63</v>
      </c>
      <c r="E245" s="86" t="s">
        <v>26</v>
      </c>
      <c r="F245" s="121">
        <v>2</v>
      </c>
      <c r="G245" s="85" t="s">
        <v>66</v>
      </c>
      <c r="H245" s="103">
        <v>0.27361530072655482</v>
      </c>
      <c r="I245" s="103">
        <v>1.8664895681179891E-4</v>
      </c>
      <c r="J245" s="103">
        <v>0</v>
      </c>
      <c r="K245" s="103">
        <v>1.6475065333003889</v>
      </c>
      <c r="L245" s="103">
        <v>2.7373159530537601E-2</v>
      </c>
      <c r="M245" s="103">
        <v>5.5325207631207428E-2</v>
      </c>
      <c r="N245" s="103">
        <v>8.2698367161745029E-2</v>
      </c>
      <c r="O245" s="103">
        <v>8.2698367161745029E-2</v>
      </c>
      <c r="P245" s="103">
        <v>3.7955453451784301E-3</v>
      </c>
      <c r="Q245" s="103">
        <v>8.5833513549991705E-2</v>
      </c>
      <c r="R245" s="104">
        <v>4065.4746999400577</v>
      </c>
      <c r="S245" s="103">
        <v>6.1920690570377745E-2</v>
      </c>
      <c r="T245" s="103">
        <v>3.779386109388766E-2</v>
      </c>
      <c r="U245" s="103">
        <v>3.906384819485729E-3</v>
      </c>
      <c r="V245" s="104">
        <v>4077.2238524659087</v>
      </c>
    </row>
    <row r="246" spans="2:22" x14ac:dyDescent="0.35">
      <c r="B246" s="85">
        <v>204</v>
      </c>
      <c r="C246" s="86" t="s">
        <v>98</v>
      </c>
      <c r="D246" s="86" t="s">
        <v>63</v>
      </c>
      <c r="E246" s="86" t="s">
        <v>27</v>
      </c>
      <c r="F246" s="121">
        <v>3</v>
      </c>
      <c r="G246" s="85" t="s">
        <v>66</v>
      </c>
      <c r="H246" s="103">
        <v>0.26250848999403237</v>
      </c>
      <c r="I246" s="103">
        <v>1.093060133286184E-4</v>
      </c>
      <c r="J246" s="103">
        <v>0</v>
      </c>
      <c r="K246" s="103">
        <v>1.5806296327857909</v>
      </c>
      <c r="L246" s="103">
        <v>2.626200638504644E-2</v>
      </c>
      <c r="M246" s="103">
        <v>5.3079402633220744E-2</v>
      </c>
      <c r="N246" s="103">
        <v>7.9341409018267181E-2</v>
      </c>
      <c r="O246" s="103">
        <v>7.9341409018267181E-2</v>
      </c>
      <c r="P246" s="103">
        <v>2.2227605081542186E-3</v>
      </c>
      <c r="Q246" s="103">
        <v>0.10430861675165556</v>
      </c>
      <c r="R246" s="104">
        <v>4001.1723021039984</v>
      </c>
      <c r="S246" s="103">
        <v>3.4530565915905309E-2</v>
      </c>
      <c r="T246" s="103">
        <v>3.6938143069931699E-2</v>
      </c>
      <c r="U246" s="103">
        <v>3.814308301830242E-3</v>
      </c>
      <c r="V246" s="104">
        <v>4011.9277658631759</v>
      </c>
    </row>
    <row r="247" spans="2:22" x14ac:dyDescent="0.35">
      <c r="B247" s="85">
        <v>204</v>
      </c>
      <c r="C247" s="86" t="s">
        <v>98</v>
      </c>
      <c r="D247" s="86" t="s">
        <v>63</v>
      </c>
      <c r="E247" s="86" t="s">
        <v>28</v>
      </c>
      <c r="F247" s="121">
        <v>3</v>
      </c>
      <c r="G247" s="85" t="s">
        <v>66</v>
      </c>
      <c r="H247" s="103">
        <v>0.27490876337561199</v>
      </c>
      <c r="I247" s="103">
        <v>7.7422732445794003E-5</v>
      </c>
      <c r="J247" s="103">
        <v>0</v>
      </c>
      <c r="K247" s="103">
        <v>1.6552947971849126</v>
      </c>
      <c r="L247" s="103">
        <v>2.7502560771423681E-2</v>
      </c>
      <c r="M247" s="103">
        <v>5.5586746695113126E-2</v>
      </c>
      <c r="N247" s="103">
        <v>8.3089307466536796E-2</v>
      </c>
      <c r="O247" s="103">
        <v>8.3089307466536796E-2</v>
      </c>
      <c r="P247" s="103">
        <v>1.5744073621688308E-3</v>
      </c>
      <c r="Q247" s="103">
        <v>0.10825312936776856</v>
      </c>
      <c r="R247" s="104">
        <v>4226.6633207025761</v>
      </c>
      <c r="S247" s="103">
        <v>3.9344729699989686E-2</v>
      </c>
      <c r="T247" s="103">
        <v>3.8801589122690709E-2</v>
      </c>
      <c r="U247" s="103">
        <v>4.1091121516312491E-3</v>
      </c>
      <c r="V247" s="104">
        <v>4238.0473942516874</v>
      </c>
    </row>
    <row r="248" spans="2:22" x14ac:dyDescent="0.35">
      <c r="B248" s="85">
        <v>204</v>
      </c>
      <c r="C248" s="86" t="s">
        <v>98</v>
      </c>
      <c r="D248" s="86" t="s">
        <v>63</v>
      </c>
      <c r="E248" s="86" t="s">
        <v>29</v>
      </c>
      <c r="F248" s="121">
        <v>3</v>
      </c>
      <c r="G248" s="85" t="s">
        <v>66</v>
      </c>
      <c r="H248" s="103">
        <v>0.23114425800847979</v>
      </c>
      <c r="I248" s="103">
        <v>1.4800157516757343E-4</v>
      </c>
      <c r="J248" s="103">
        <v>0</v>
      </c>
      <c r="K248" s="103">
        <v>1.3917777046555455</v>
      </c>
      <c r="L248" s="103">
        <v>2.3124250114057315E-2</v>
      </c>
      <c r="M248" s="103">
        <v>4.6737532707868096E-2</v>
      </c>
      <c r="N248" s="103">
        <v>6.98617828219254E-2</v>
      </c>
      <c r="O248" s="103">
        <v>6.98617828219254E-2</v>
      </c>
      <c r="P248" s="103">
        <v>3.0096428038050957E-3</v>
      </c>
      <c r="Q248" s="103">
        <v>8.6187412788364753E-2</v>
      </c>
      <c r="R248" s="104">
        <v>3489.573941822418</v>
      </c>
      <c r="S248" s="103">
        <v>4.2648619521849104E-2</v>
      </c>
      <c r="T248" s="103">
        <v>3.1062598764334381E-2</v>
      </c>
      <c r="U248" s="103">
        <v>3.4766313796525225E-3</v>
      </c>
      <c r="V248" s="104">
        <v>3498.9996918415782</v>
      </c>
    </row>
    <row r="249" spans="2:22" x14ac:dyDescent="0.35">
      <c r="B249" s="85">
        <v>204</v>
      </c>
      <c r="C249" s="86" t="s">
        <v>98</v>
      </c>
      <c r="D249" s="86" t="s">
        <v>63</v>
      </c>
      <c r="E249" s="86" t="s">
        <v>30</v>
      </c>
      <c r="F249" s="121">
        <v>4</v>
      </c>
      <c r="G249" s="85" t="s">
        <v>66</v>
      </c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4"/>
      <c r="S249" s="103"/>
      <c r="T249" s="103"/>
      <c r="U249" s="103"/>
      <c r="V249" s="104"/>
    </row>
    <row r="250" spans="2:22" x14ac:dyDescent="0.35">
      <c r="B250" s="85">
        <v>204</v>
      </c>
      <c r="C250" s="86" t="s">
        <v>98</v>
      </c>
      <c r="D250" s="86" t="s">
        <v>63</v>
      </c>
      <c r="E250" s="86" t="s">
        <v>31</v>
      </c>
      <c r="F250" s="121">
        <v>4</v>
      </c>
      <c r="G250" s="85" t="s">
        <v>66</v>
      </c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4"/>
      <c r="S250" s="103"/>
      <c r="T250" s="103"/>
      <c r="U250" s="103"/>
      <c r="V250" s="104"/>
    </row>
    <row r="251" spans="2:22" x14ac:dyDescent="0.35">
      <c r="B251" s="85">
        <v>204</v>
      </c>
      <c r="C251" s="86" t="s">
        <v>98</v>
      </c>
      <c r="D251" s="86" t="s">
        <v>63</v>
      </c>
      <c r="E251" s="86" t="s">
        <v>32</v>
      </c>
      <c r="F251" s="121">
        <v>4</v>
      </c>
      <c r="G251" s="85" t="s">
        <v>66</v>
      </c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4"/>
      <c r="S251" s="103"/>
      <c r="T251" s="103"/>
      <c r="U251" s="103"/>
      <c r="V251" s="104"/>
    </row>
    <row r="252" spans="2:22" x14ac:dyDescent="0.35">
      <c r="B252" s="109">
        <v>204</v>
      </c>
      <c r="C252" s="107" t="s">
        <v>98</v>
      </c>
      <c r="D252" s="107"/>
      <c r="E252" s="107" t="s">
        <v>62</v>
      </c>
      <c r="F252" s="122"/>
      <c r="G252" s="109"/>
      <c r="H252" s="105">
        <f>SUM(H240:H251)</f>
        <v>2.3819685408673812</v>
      </c>
      <c r="I252" s="105">
        <f t="shared" ref="I252:V252" si="20">SUM(I240:I251)</f>
        <v>1.1628525056024308E-3</v>
      </c>
      <c r="J252" s="105">
        <f t="shared" si="20"/>
        <v>0</v>
      </c>
      <c r="K252" s="105">
        <f t="shared" si="20"/>
        <v>14.34243159199958</v>
      </c>
      <c r="L252" s="105">
        <f t="shared" si="20"/>
        <v>0.23829809478032871</v>
      </c>
      <c r="M252" s="105">
        <f t="shared" si="20"/>
        <v>0.48163572630827767</v>
      </c>
      <c r="N252" s="105">
        <f t="shared" si="20"/>
        <v>0.71993382108860637</v>
      </c>
      <c r="O252" s="105">
        <f t="shared" si="20"/>
        <v>0.71993382108860637</v>
      </c>
      <c r="P252" s="105">
        <f t="shared" si="20"/>
        <v>2.3646847483957505E-2</v>
      </c>
      <c r="Q252" s="105">
        <f t="shared" si="20"/>
        <v>0.87991860212038753</v>
      </c>
      <c r="R252" s="106">
        <f t="shared" si="20"/>
        <v>35846.441698455834</v>
      </c>
      <c r="S252" s="105">
        <f t="shared" si="20"/>
        <v>0.45164146962757323</v>
      </c>
      <c r="T252" s="105">
        <f t="shared" si="20"/>
        <v>0.31905154810402353</v>
      </c>
      <c r="U252" s="105">
        <f t="shared" si="20"/>
        <v>3.4125938732880737E-2</v>
      </c>
      <c r="V252" s="106">
        <f t="shared" si="20"/>
        <v>35943.636319852973</v>
      </c>
    </row>
    <row r="253" spans="2:22" x14ac:dyDescent="0.35">
      <c r="B253" s="85">
        <v>204</v>
      </c>
      <c r="C253" s="86" t="s">
        <v>97</v>
      </c>
      <c r="D253" s="86" t="s">
        <v>63</v>
      </c>
      <c r="E253" s="86" t="s">
        <v>21</v>
      </c>
      <c r="F253" s="121">
        <v>1</v>
      </c>
      <c r="G253" s="85" t="s">
        <v>90</v>
      </c>
      <c r="H253" s="103">
        <v>7.5692745905675277E-2</v>
      </c>
      <c r="I253" s="103">
        <v>5.26631046795202E-6</v>
      </c>
      <c r="J253" s="103">
        <v>0</v>
      </c>
      <c r="K253" s="103">
        <v>9.0110411792470577E-2</v>
      </c>
      <c r="L253" s="103">
        <v>1.7120978240569406E-3</v>
      </c>
      <c r="M253" s="103">
        <v>5.1362934721708269E-3</v>
      </c>
      <c r="N253" s="103">
        <v>6.8483912962277625E-3</v>
      </c>
      <c r="O253" s="103">
        <v>6.8483912962277625E-3</v>
      </c>
      <c r="P253" s="103">
        <v>1.0709151834721724E-4</v>
      </c>
      <c r="Q253" s="103">
        <v>4.95607264858588E-3</v>
      </c>
      <c r="R253" s="104">
        <v>104.58738227473039</v>
      </c>
      <c r="S253" s="103">
        <v>2.0263280663750704E-3</v>
      </c>
      <c r="T253" s="103">
        <v>2.0263280663750699E-4</v>
      </c>
      <c r="U253" s="103">
        <v>8.53870042271329E-5</v>
      </c>
      <c r="V253" s="104">
        <v>104.69781715434786</v>
      </c>
    </row>
    <row r="254" spans="2:22" x14ac:dyDescent="0.35">
      <c r="B254" s="85">
        <v>204</v>
      </c>
      <c r="C254" s="86" t="s">
        <v>97</v>
      </c>
      <c r="D254" s="86" t="s">
        <v>63</v>
      </c>
      <c r="E254" s="86" t="s">
        <v>22</v>
      </c>
      <c r="F254" s="121">
        <v>1</v>
      </c>
      <c r="G254" s="85" t="s">
        <v>90</v>
      </c>
      <c r="H254" s="103">
        <v>6.836764146319059E-2</v>
      </c>
      <c r="I254" s="103">
        <v>6.4516783838828739E-6</v>
      </c>
      <c r="J254" s="103">
        <v>0</v>
      </c>
      <c r="K254" s="103">
        <v>8.1390049360941172E-2</v>
      </c>
      <c r="L254" s="103">
        <v>1.5464109378578821E-3</v>
      </c>
      <c r="M254" s="103">
        <v>4.6392328135736504E-3</v>
      </c>
      <c r="N254" s="103">
        <v>6.1856437514315283E-3</v>
      </c>
      <c r="O254" s="103">
        <v>6.1856437514315283E-3</v>
      </c>
      <c r="P254" s="103">
        <v>1.311962213816507E-4</v>
      </c>
      <c r="Q254" s="103">
        <v>4.4764527148517625E-3</v>
      </c>
      <c r="R254" s="104">
        <v>94.401821199483848</v>
      </c>
      <c r="S254" s="103">
        <v>1.8302318018871603E-3</v>
      </c>
      <c r="T254" s="103">
        <v>1.8302318018871596E-4</v>
      </c>
      <c r="U254" s="103">
        <v>7.712374575353938E-5</v>
      </c>
      <c r="V254" s="104">
        <v>94.501568832686715</v>
      </c>
    </row>
    <row r="255" spans="2:22" x14ac:dyDescent="0.35">
      <c r="B255" s="85">
        <v>204</v>
      </c>
      <c r="C255" s="86" t="s">
        <v>97</v>
      </c>
      <c r="D255" s="86" t="s">
        <v>63</v>
      </c>
      <c r="E255" s="86" t="s">
        <v>23</v>
      </c>
      <c r="F255" s="121">
        <v>1</v>
      </c>
      <c r="G255" s="85" t="s">
        <v>90</v>
      </c>
      <c r="H255" s="103">
        <v>7.5692745905675277E-2</v>
      </c>
      <c r="I255" s="103">
        <v>8.3262577700433386E-6</v>
      </c>
      <c r="J255" s="103">
        <v>0</v>
      </c>
      <c r="K255" s="103">
        <v>9.0110411792470577E-2</v>
      </c>
      <c r="L255" s="103">
        <v>1.7120978240569406E-3</v>
      </c>
      <c r="M255" s="103">
        <v>5.1362934721708269E-3</v>
      </c>
      <c r="N255" s="103">
        <v>6.8483912962277625E-3</v>
      </c>
      <c r="O255" s="103">
        <v>6.8483912962277625E-3</v>
      </c>
      <c r="P255" s="103">
        <v>1.6931618296537931E-4</v>
      </c>
      <c r="Q255" s="103">
        <v>4.95607264858588E-3</v>
      </c>
      <c r="R255" s="104">
        <v>104.16060357971844</v>
      </c>
      <c r="S255" s="103">
        <v>2.0263280663750704E-3</v>
      </c>
      <c r="T255" s="103">
        <v>2.0263280663750699E-4</v>
      </c>
      <c r="U255" s="103">
        <v>8.53870042271329E-5</v>
      </c>
      <c r="V255" s="104">
        <v>104.27103845933587</v>
      </c>
    </row>
    <row r="256" spans="2:22" x14ac:dyDescent="0.35">
      <c r="B256" s="85">
        <v>204</v>
      </c>
      <c r="C256" s="86" t="s">
        <v>97</v>
      </c>
      <c r="D256" s="86" t="s">
        <v>63</v>
      </c>
      <c r="E256" s="86" t="s">
        <v>24</v>
      </c>
      <c r="F256" s="121">
        <v>2</v>
      </c>
      <c r="G256" s="85" t="s">
        <v>90</v>
      </c>
      <c r="H256" s="103">
        <v>7.3251044424847048E-2</v>
      </c>
      <c r="I256" s="103">
        <v>9.2378708827799464E-6</v>
      </c>
      <c r="J256" s="103">
        <v>0</v>
      </c>
      <c r="K256" s="103">
        <v>8.7203624315294104E-2</v>
      </c>
      <c r="L256" s="103">
        <v>1.6568688619905878E-3</v>
      </c>
      <c r="M256" s="103">
        <v>4.9706065859717683E-3</v>
      </c>
      <c r="N256" s="103">
        <v>6.6274754479623511E-3</v>
      </c>
      <c r="O256" s="103">
        <v>6.6274754479623511E-3</v>
      </c>
      <c r="P256" s="103">
        <v>1.87854025157232E-4</v>
      </c>
      <c r="Q256" s="103">
        <v>4.7961993373411742E-3</v>
      </c>
      <c r="R256" s="104">
        <v>100.76808709924097</v>
      </c>
      <c r="S256" s="103">
        <v>1.9609626448791003E-3</v>
      </c>
      <c r="T256" s="103">
        <v>1.9609626448790999E-4</v>
      </c>
      <c r="U256" s="103">
        <v>8.2632584735935064E-5</v>
      </c>
      <c r="V256" s="104">
        <v>100.87495956338685</v>
      </c>
    </row>
    <row r="257" spans="2:22" x14ac:dyDescent="0.35">
      <c r="B257" s="85">
        <v>204</v>
      </c>
      <c r="C257" s="86" t="s">
        <v>97</v>
      </c>
      <c r="D257" s="86" t="s">
        <v>63</v>
      </c>
      <c r="E257" s="86" t="s">
        <v>25</v>
      </c>
      <c r="F257" s="121">
        <v>2</v>
      </c>
      <c r="G257" s="85" t="s">
        <v>90</v>
      </c>
      <c r="H257" s="103">
        <v>7.5692745905675277E-2</v>
      </c>
      <c r="I257" s="103">
        <v>4.2907940411148038E-6</v>
      </c>
      <c r="J257" s="103">
        <v>0</v>
      </c>
      <c r="K257" s="103">
        <v>9.0110411792470577E-2</v>
      </c>
      <c r="L257" s="103">
        <v>1.7120978240569406E-3</v>
      </c>
      <c r="M257" s="103">
        <v>5.1362934721708269E-3</v>
      </c>
      <c r="N257" s="103">
        <v>6.8483912962277625E-3</v>
      </c>
      <c r="O257" s="103">
        <v>6.8483912962277625E-3</v>
      </c>
      <c r="P257" s="103">
        <v>8.7254188976228643E-5</v>
      </c>
      <c r="Q257" s="103">
        <v>4.95607264858588E-3</v>
      </c>
      <c r="R257" s="104">
        <v>104.14122430099418</v>
      </c>
      <c r="S257" s="103">
        <v>2.0263280663750704E-3</v>
      </c>
      <c r="T257" s="103">
        <v>2.0263280663750699E-4</v>
      </c>
      <c r="U257" s="103">
        <v>8.53870042271329E-5</v>
      </c>
      <c r="V257" s="104">
        <v>104.25165918061164</v>
      </c>
    </row>
    <row r="258" spans="2:22" x14ac:dyDescent="0.35">
      <c r="B258" s="85">
        <v>204</v>
      </c>
      <c r="C258" s="86" t="s">
        <v>97</v>
      </c>
      <c r="D258" s="86" t="s">
        <v>63</v>
      </c>
      <c r="E258" s="86" t="s">
        <v>26</v>
      </c>
      <c r="F258" s="121">
        <v>2</v>
      </c>
      <c r="G258" s="85" t="s">
        <v>90</v>
      </c>
      <c r="H258" s="103">
        <v>7.3251044424847048E-2</v>
      </c>
      <c r="I258" s="103">
        <v>9.4808569721542933E-6</v>
      </c>
      <c r="J258" s="103">
        <v>0</v>
      </c>
      <c r="K258" s="103">
        <v>8.7203624315294104E-2</v>
      </c>
      <c r="L258" s="103">
        <v>1.6568688619905878E-3</v>
      </c>
      <c r="M258" s="103">
        <v>4.9706065859717683E-3</v>
      </c>
      <c r="N258" s="103">
        <v>6.6274754479623511E-3</v>
      </c>
      <c r="O258" s="103">
        <v>6.6274754479623511E-3</v>
      </c>
      <c r="P258" s="103">
        <v>1.9279519780679492E-4</v>
      </c>
      <c r="Q258" s="103">
        <v>4.7961993373411742E-3</v>
      </c>
      <c r="R258" s="104">
        <v>100.46118700616991</v>
      </c>
      <c r="S258" s="103">
        <v>1.9609626448791003E-3</v>
      </c>
      <c r="T258" s="103">
        <v>1.9609626448790999E-4</v>
      </c>
      <c r="U258" s="103">
        <v>8.2632584735935064E-5</v>
      </c>
      <c r="V258" s="104">
        <v>100.56805947031583</v>
      </c>
    </row>
    <row r="259" spans="2:22" x14ac:dyDescent="0.35">
      <c r="B259" s="85">
        <v>204</v>
      </c>
      <c r="C259" s="86" t="s">
        <v>97</v>
      </c>
      <c r="D259" s="86" t="s">
        <v>63</v>
      </c>
      <c r="E259" s="86" t="s">
        <v>27</v>
      </c>
      <c r="F259" s="121">
        <v>3</v>
      </c>
      <c r="G259" s="85" t="s">
        <v>90</v>
      </c>
      <c r="H259" s="103">
        <v>7.5692745905675277E-2</v>
      </c>
      <c r="I259" s="103">
        <v>9.89357152714158E-6</v>
      </c>
      <c r="J259" s="103">
        <v>0</v>
      </c>
      <c r="K259" s="103">
        <v>9.0110411792470577E-2</v>
      </c>
      <c r="L259" s="103">
        <v>1.7120978240569406E-3</v>
      </c>
      <c r="M259" s="103">
        <v>5.1362934721708269E-3</v>
      </c>
      <c r="N259" s="103">
        <v>6.8483912962277625E-3</v>
      </c>
      <c r="O259" s="103">
        <v>6.8483912962277625E-3</v>
      </c>
      <c r="P259" s="103">
        <v>2.0118783409486641E-4</v>
      </c>
      <c r="Q259" s="103">
        <v>4.95607264858588E-3</v>
      </c>
      <c r="R259" s="104">
        <v>103.71535402757588</v>
      </c>
      <c r="S259" s="103">
        <v>2.0263280663750704E-3</v>
      </c>
      <c r="T259" s="103">
        <v>2.0263280663750699E-4</v>
      </c>
      <c r="U259" s="103">
        <v>8.53870042271329E-5</v>
      </c>
      <c r="V259" s="104">
        <v>103.82578890719337</v>
      </c>
    </row>
    <row r="260" spans="2:22" x14ac:dyDescent="0.35">
      <c r="B260" s="85">
        <v>204</v>
      </c>
      <c r="C260" s="86" t="s">
        <v>97</v>
      </c>
      <c r="D260" s="86" t="s">
        <v>63</v>
      </c>
      <c r="E260" s="86" t="s">
        <v>28</v>
      </c>
      <c r="F260" s="121">
        <v>3</v>
      </c>
      <c r="G260" s="85" t="s">
        <v>90</v>
      </c>
      <c r="H260" s="103">
        <v>7.5692745905675277E-2</v>
      </c>
      <c r="I260" s="103">
        <v>6.6537726006622242E-6</v>
      </c>
      <c r="J260" s="103">
        <v>0</v>
      </c>
      <c r="K260" s="103">
        <v>9.0110411792470577E-2</v>
      </c>
      <c r="L260" s="103">
        <v>1.7120978240569406E-3</v>
      </c>
      <c r="M260" s="103">
        <v>5.1362934721708269E-3</v>
      </c>
      <c r="N260" s="103">
        <v>6.8483912962277625E-3</v>
      </c>
      <c r="O260" s="103">
        <v>6.8483912962277625E-3</v>
      </c>
      <c r="P260" s="103">
        <v>1.3530584929967755E-4</v>
      </c>
      <c r="Q260" s="103">
        <v>4.95607264858588E-3</v>
      </c>
      <c r="R260" s="104">
        <v>103.90623128214477</v>
      </c>
      <c r="S260" s="103">
        <v>2.0263280663750704E-3</v>
      </c>
      <c r="T260" s="103">
        <v>2.0263280663750699E-4</v>
      </c>
      <c r="U260" s="103">
        <v>8.53870042271329E-5</v>
      </c>
      <c r="V260" s="104">
        <v>104.01666616176222</v>
      </c>
    </row>
    <row r="261" spans="2:22" x14ac:dyDescent="0.35">
      <c r="B261" s="85">
        <v>204</v>
      </c>
      <c r="C261" s="86" t="s">
        <v>97</v>
      </c>
      <c r="D261" s="86" t="s">
        <v>63</v>
      </c>
      <c r="E261" s="86" t="s">
        <v>29</v>
      </c>
      <c r="F261" s="121">
        <v>3</v>
      </c>
      <c r="G261" s="85" t="s">
        <v>90</v>
      </c>
      <c r="H261" s="103">
        <v>7.3251044424847048E-2</v>
      </c>
      <c r="I261" s="103">
        <v>1.0966343758195374E-5</v>
      </c>
      <c r="J261" s="103">
        <v>0</v>
      </c>
      <c r="K261" s="103">
        <v>8.7203624315294104E-2</v>
      </c>
      <c r="L261" s="103">
        <v>1.6568688619905878E-3</v>
      </c>
      <c r="M261" s="103">
        <v>4.9706065859717683E-3</v>
      </c>
      <c r="N261" s="103">
        <v>6.6274754479623511E-3</v>
      </c>
      <c r="O261" s="103">
        <v>6.6274754479623511E-3</v>
      </c>
      <c r="P261" s="103">
        <v>2.2300288046621315E-4</v>
      </c>
      <c r="Q261" s="103">
        <v>4.7961993373411742E-3</v>
      </c>
      <c r="R261" s="104">
        <v>100.38545358910326</v>
      </c>
      <c r="S261" s="103">
        <v>1.9609626448791003E-3</v>
      </c>
      <c r="T261" s="103">
        <v>1.9609626448790999E-4</v>
      </c>
      <c r="U261" s="103">
        <v>8.2632584735935064E-5</v>
      </c>
      <c r="V261" s="104">
        <v>100.49232605324919</v>
      </c>
    </row>
    <row r="262" spans="2:22" x14ac:dyDescent="0.35">
      <c r="B262" s="85">
        <v>204</v>
      </c>
      <c r="C262" s="86" t="s">
        <v>97</v>
      </c>
      <c r="D262" s="86" t="s">
        <v>63</v>
      </c>
      <c r="E262" s="86" t="s">
        <v>30</v>
      </c>
      <c r="F262" s="121">
        <v>4</v>
      </c>
      <c r="G262" s="85" t="s">
        <v>90</v>
      </c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4"/>
      <c r="S262" s="103"/>
      <c r="T262" s="103"/>
      <c r="U262" s="103"/>
      <c r="V262" s="104"/>
    </row>
    <row r="263" spans="2:22" x14ac:dyDescent="0.35">
      <c r="B263" s="85">
        <v>204</v>
      </c>
      <c r="C263" s="86" t="s">
        <v>97</v>
      </c>
      <c r="D263" s="86" t="s">
        <v>63</v>
      </c>
      <c r="E263" s="86" t="s">
        <v>31</v>
      </c>
      <c r="F263" s="121">
        <v>4</v>
      </c>
      <c r="G263" s="85" t="s">
        <v>90</v>
      </c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4"/>
      <c r="S263" s="103"/>
      <c r="T263" s="103"/>
      <c r="U263" s="103"/>
      <c r="V263" s="104"/>
    </row>
    <row r="264" spans="2:22" x14ac:dyDescent="0.35">
      <c r="B264" s="85">
        <v>204</v>
      </c>
      <c r="C264" s="86" t="s">
        <v>97</v>
      </c>
      <c r="D264" s="86" t="s">
        <v>63</v>
      </c>
      <c r="E264" s="86" t="s">
        <v>32</v>
      </c>
      <c r="F264" s="121">
        <v>4</v>
      </c>
      <c r="G264" s="85" t="s">
        <v>90</v>
      </c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4"/>
      <c r="S264" s="103"/>
      <c r="T264" s="103"/>
      <c r="U264" s="103"/>
      <c r="V264" s="104"/>
    </row>
    <row r="265" spans="2:22" x14ac:dyDescent="0.35">
      <c r="B265" s="109">
        <v>204</v>
      </c>
      <c r="C265" s="107" t="s">
        <v>97</v>
      </c>
      <c r="D265" s="107"/>
      <c r="E265" s="107" t="s">
        <v>62</v>
      </c>
      <c r="F265" s="122"/>
      <c r="G265" s="109"/>
      <c r="H265" s="105">
        <f>SUM(H253:H264)</f>
        <v>0.66658450426610816</v>
      </c>
      <c r="I265" s="105">
        <f t="shared" ref="I265:V265" si="21">SUM(I253:I264)</f>
        <v>7.0567456403926456E-5</v>
      </c>
      <c r="J265" s="105">
        <f t="shared" si="21"/>
        <v>0</v>
      </c>
      <c r="K265" s="105">
        <f t="shared" si="21"/>
        <v>0.79355298126917639</v>
      </c>
      <c r="L265" s="105">
        <f t="shared" si="21"/>
        <v>1.5077506644114346E-2</v>
      </c>
      <c r="M265" s="105">
        <f t="shared" si="21"/>
        <v>4.5232519932343097E-2</v>
      </c>
      <c r="N265" s="105">
        <f t="shared" si="21"/>
        <v>6.0310026576457385E-2</v>
      </c>
      <c r="O265" s="105">
        <f t="shared" si="21"/>
        <v>6.0310026576457385E-2</v>
      </c>
      <c r="P265" s="105">
        <f t="shared" si="21"/>
        <v>1.4350038984952598E-3</v>
      </c>
      <c r="Q265" s="105">
        <f t="shared" si="21"/>
        <v>4.3645413969804689E-2</v>
      </c>
      <c r="R265" s="106">
        <f t="shared" si="21"/>
        <v>916.5273443591617</v>
      </c>
      <c r="S265" s="105">
        <f t="shared" si="21"/>
        <v>1.7844760068399815E-2</v>
      </c>
      <c r="T265" s="105">
        <f t="shared" si="21"/>
        <v>1.7844760068399807E-3</v>
      </c>
      <c r="U265" s="105">
        <f t="shared" si="21"/>
        <v>7.5195652109700899E-4</v>
      </c>
      <c r="V265" s="106">
        <f t="shared" si="21"/>
        <v>917.49988378288947</v>
      </c>
    </row>
    <row r="266" spans="2:22" x14ac:dyDescent="0.35">
      <c r="B266" s="85">
        <v>204</v>
      </c>
      <c r="C266" s="86" t="s">
        <v>96</v>
      </c>
      <c r="D266" s="86" t="s">
        <v>63</v>
      </c>
      <c r="E266" s="86" t="s">
        <v>21</v>
      </c>
      <c r="F266" s="121">
        <v>1</v>
      </c>
      <c r="G266" s="85" t="s">
        <v>90</v>
      </c>
      <c r="H266" s="103">
        <v>4.2686181334142752</v>
      </c>
      <c r="I266" s="103">
        <v>7.1550678301540889E-5</v>
      </c>
      <c r="J266" s="103">
        <v>0</v>
      </c>
      <c r="K266" s="103">
        <v>0.93634204216829253</v>
      </c>
      <c r="L266" s="103">
        <v>2.5649508075544347E-2</v>
      </c>
      <c r="M266" s="103">
        <v>7.6948524226633036E-2</v>
      </c>
      <c r="N266" s="103">
        <v>0.10259803230217739</v>
      </c>
      <c r="O266" s="103">
        <v>0.10259803230217739</v>
      </c>
      <c r="P266" s="103">
        <v>1.4549979202166392E-3</v>
      </c>
      <c r="Q266" s="103">
        <v>0.12251079393867598</v>
      </c>
      <c r="R266" s="104">
        <v>1589.8221678268578</v>
      </c>
      <c r="S266" s="103">
        <v>5.1687788567037378</v>
      </c>
      <c r="T266" s="103">
        <v>1.8214257633608528E-2</v>
      </c>
      <c r="U266" s="103">
        <v>1.5856552891783692E-3</v>
      </c>
      <c r="V266" s="104">
        <v>1739.3747540874688</v>
      </c>
    </row>
    <row r="267" spans="2:22" x14ac:dyDescent="0.35">
      <c r="B267" s="85">
        <v>204</v>
      </c>
      <c r="C267" s="86" t="s">
        <v>96</v>
      </c>
      <c r="D267" s="86" t="s">
        <v>63</v>
      </c>
      <c r="E267" s="86" t="s">
        <v>22</v>
      </c>
      <c r="F267" s="121">
        <v>1</v>
      </c>
      <c r="G267" s="85" t="s">
        <v>90</v>
      </c>
      <c r="H267" s="103">
        <v>3.6226295023075408</v>
      </c>
      <c r="I267" s="103">
        <v>8.1721645965640081E-5</v>
      </c>
      <c r="J267" s="103">
        <v>0</v>
      </c>
      <c r="K267" s="103">
        <v>0.79464131018358974</v>
      </c>
      <c r="L267" s="103">
        <v>2.1767855959469729E-2</v>
      </c>
      <c r="M267" s="103">
        <v>6.5303567878409199E-2</v>
      </c>
      <c r="N267" s="103">
        <v>8.7071423837878914E-2</v>
      </c>
      <c r="O267" s="103">
        <v>8.7071423837878914E-2</v>
      </c>
      <c r="P267" s="103">
        <v>1.6618266624332783E-3</v>
      </c>
      <c r="Q267" s="103">
        <v>0.22531278807032601</v>
      </c>
      <c r="R267" s="104">
        <v>1350.5828156656596</v>
      </c>
      <c r="S267" s="103">
        <v>4.3913231869290632</v>
      </c>
      <c r="T267" s="103">
        <v>1.545781445044918E-2</v>
      </c>
      <c r="U267" s="103">
        <v>1.345691146767677E-3</v>
      </c>
      <c r="V267" s="104">
        <v>1477.6361857290422</v>
      </c>
    </row>
    <row r="268" spans="2:22" x14ac:dyDescent="0.35">
      <c r="B268" s="85">
        <v>204</v>
      </c>
      <c r="C268" s="86" t="s">
        <v>96</v>
      </c>
      <c r="D268" s="86" t="s">
        <v>63</v>
      </c>
      <c r="E268" s="86" t="s">
        <v>23</v>
      </c>
      <c r="F268" s="121">
        <v>1</v>
      </c>
      <c r="G268" s="85" t="s">
        <v>90</v>
      </c>
      <c r="H268" s="103">
        <v>4.2767125838817366</v>
      </c>
      <c r="I268" s="103">
        <v>1.1183835878635767E-4</v>
      </c>
      <c r="J268" s="103">
        <v>0</v>
      </c>
      <c r="K268" s="103">
        <v>0.93811759904502612</v>
      </c>
      <c r="L268" s="103">
        <v>2.5698146455962363E-2</v>
      </c>
      <c r="M268" s="103">
        <v>7.7094439367887097E-2</v>
      </c>
      <c r="N268" s="103">
        <v>0.10279258582384945</v>
      </c>
      <c r="O268" s="103">
        <v>0.10279258582384945</v>
      </c>
      <c r="P268" s="103">
        <v>2.2742562795674895E-3</v>
      </c>
      <c r="Q268" s="103">
        <v>9.9897633090249432E-2</v>
      </c>
      <c r="R268" s="104">
        <v>1585.7069874051642</v>
      </c>
      <c r="S268" s="103">
        <v>5.3572673230838275</v>
      </c>
      <c r="T268" s="103">
        <v>1.8248796775225045E-2</v>
      </c>
      <c r="U268" s="103">
        <v>1.5886621189756408E-3</v>
      </c>
      <c r="V268" s="104">
        <v>1740.5464035969462</v>
      </c>
    </row>
    <row r="269" spans="2:22" x14ac:dyDescent="0.35">
      <c r="B269" s="85">
        <v>204</v>
      </c>
      <c r="C269" s="86" t="s">
        <v>96</v>
      </c>
      <c r="D269" s="86" t="s">
        <v>63</v>
      </c>
      <c r="E269" s="86" t="s">
        <v>24</v>
      </c>
      <c r="F269" s="121">
        <v>2</v>
      </c>
      <c r="G269" s="85" t="s">
        <v>90</v>
      </c>
      <c r="H269" s="103">
        <v>3.1405886412541326</v>
      </c>
      <c r="I269" s="103">
        <v>9.6457028818178788E-5</v>
      </c>
      <c r="J269" s="103">
        <v>0</v>
      </c>
      <c r="K269" s="103">
        <v>0.6889033148557453</v>
      </c>
      <c r="L269" s="103">
        <v>1.8871342246625084E-2</v>
      </c>
      <c r="M269" s="103">
        <v>5.6614026739875256E-2</v>
      </c>
      <c r="N269" s="103">
        <v>7.5485368986500337E-2</v>
      </c>
      <c r="O269" s="103">
        <v>7.5485368986500337E-2</v>
      </c>
      <c r="P269" s="103">
        <v>1.9614737365488293E-3</v>
      </c>
      <c r="Q269" s="103">
        <v>5.3943061608149878E-2</v>
      </c>
      <c r="R269" s="104">
        <v>1166.3863921813856</v>
      </c>
      <c r="S269" s="103">
        <v>3.9296195894850343</v>
      </c>
      <c r="T269" s="103">
        <v>1.3400938862439971E-2</v>
      </c>
      <c r="U269" s="103">
        <v>1.2635271082427658E-3</v>
      </c>
      <c r="V269" s="104">
        <v>1279.9669894855128</v>
      </c>
    </row>
    <row r="270" spans="2:22" x14ac:dyDescent="0.35">
      <c r="B270" s="85">
        <v>204</v>
      </c>
      <c r="C270" s="86" t="s">
        <v>96</v>
      </c>
      <c r="D270" s="86" t="s">
        <v>63</v>
      </c>
      <c r="E270" s="86" t="s">
        <v>25</v>
      </c>
      <c r="F270" s="121">
        <v>2</v>
      </c>
      <c r="G270" s="85" t="s">
        <v>90</v>
      </c>
      <c r="H270" s="103">
        <v>3.1707386297897555</v>
      </c>
      <c r="I270" s="103">
        <v>4.372773102126322E-5</v>
      </c>
      <c r="J270" s="103">
        <v>0</v>
      </c>
      <c r="K270" s="103">
        <v>0.69551686072807584</v>
      </c>
      <c r="L270" s="103">
        <v>1.9052509160659516E-2</v>
      </c>
      <c r="M270" s="103">
        <v>5.7157527481978526E-2</v>
      </c>
      <c r="N270" s="103">
        <v>7.6210036642638063E-2</v>
      </c>
      <c r="O270" s="103">
        <v>7.6210036642638063E-2</v>
      </c>
      <c r="P270" s="103">
        <v>8.8921250227142065E-4</v>
      </c>
      <c r="Q270" s="103">
        <v>7.5305743123147945E-2</v>
      </c>
      <c r="R270" s="104">
        <v>1179.4609304278997</v>
      </c>
      <c r="S270" s="103">
        <v>3.9214771990590442</v>
      </c>
      <c r="T270" s="103">
        <v>1.352958931597654E-2</v>
      </c>
      <c r="U270" s="103">
        <v>2.6898212299512388E-3</v>
      </c>
      <c r="V270" s="104">
        <v>1292.8476331702868</v>
      </c>
    </row>
    <row r="271" spans="2:22" x14ac:dyDescent="0.35">
      <c r="B271" s="85">
        <v>204</v>
      </c>
      <c r="C271" s="86" t="s">
        <v>96</v>
      </c>
      <c r="D271" s="86" t="s">
        <v>63</v>
      </c>
      <c r="E271" s="86" t="s">
        <v>26</v>
      </c>
      <c r="F271" s="121">
        <v>2</v>
      </c>
      <c r="G271" s="85" t="s">
        <v>90</v>
      </c>
      <c r="H271" s="103">
        <v>3.1238178008735127</v>
      </c>
      <c r="I271" s="103">
        <v>9.8578189859232262E-5</v>
      </c>
      <c r="J271" s="103">
        <v>0</v>
      </c>
      <c r="K271" s="103">
        <v>0.68522454986902881</v>
      </c>
      <c r="L271" s="103">
        <v>1.8770568695950902E-2</v>
      </c>
      <c r="M271" s="103">
        <v>5.6311706087852693E-2</v>
      </c>
      <c r="N271" s="103">
        <v>7.508227478380361E-2</v>
      </c>
      <c r="O271" s="103">
        <v>7.508227478380361E-2</v>
      </c>
      <c r="P271" s="103">
        <v>2.0046079873545391E-3</v>
      </c>
      <c r="Q271" s="103">
        <v>6.2941656999376455E-2</v>
      </c>
      <c r="R271" s="104">
        <v>1160.159541964648</v>
      </c>
      <c r="S271" s="103">
        <v>3.9115214926577435</v>
      </c>
      <c r="T271" s="103">
        <v>1.3329377434859093E-2</v>
      </c>
      <c r="U271" s="103">
        <v>4.4664138690310839E-3</v>
      </c>
      <c r="V271" s="104">
        <v>1273.2144287793026</v>
      </c>
    </row>
    <row r="272" spans="2:22" x14ac:dyDescent="0.35">
      <c r="B272" s="85">
        <v>204</v>
      </c>
      <c r="C272" s="86" t="s">
        <v>96</v>
      </c>
      <c r="D272" s="86" t="s">
        <v>63</v>
      </c>
      <c r="E272" s="86" t="s">
        <v>27</v>
      </c>
      <c r="F272" s="121">
        <v>3</v>
      </c>
      <c r="G272" s="85" t="s">
        <v>90</v>
      </c>
      <c r="H272" s="103">
        <v>3.2964352565723614</v>
      </c>
      <c r="I272" s="103">
        <v>1.050324316502601E-4</v>
      </c>
      <c r="J272" s="103">
        <v>0</v>
      </c>
      <c r="K272" s="103">
        <v>0.72308902402232467</v>
      </c>
      <c r="L272" s="103">
        <v>1.9807801984463896E-2</v>
      </c>
      <c r="M272" s="103">
        <v>5.9423405953391739E-2</v>
      </c>
      <c r="N272" s="103">
        <v>7.9231207937855583E-2</v>
      </c>
      <c r="O272" s="103">
        <v>7.9231207937855583E-2</v>
      </c>
      <c r="P272" s="103">
        <v>2.1358563361534707E-3</v>
      </c>
      <c r="Q272" s="103">
        <v>5.3194564336972061E-2</v>
      </c>
      <c r="R272" s="104">
        <v>1223.3162327614034</v>
      </c>
      <c r="S272" s="103">
        <v>4.1543701925735883</v>
      </c>
      <c r="T272" s="103">
        <v>1.4065938708762975E-2</v>
      </c>
      <c r="U272" s="103">
        <v>6.87735546135128E-3</v>
      </c>
      <c r="V272" s="104">
        <v>1343.3660719112859</v>
      </c>
    </row>
    <row r="273" spans="2:22" x14ac:dyDescent="0.35">
      <c r="B273" s="85">
        <v>204</v>
      </c>
      <c r="C273" s="86" t="s">
        <v>96</v>
      </c>
      <c r="D273" s="86" t="s">
        <v>63</v>
      </c>
      <c r="E273" s="86" t="s">
        <v>28</v>
      </c>
      <c r="F273" s="121">
        <v>3</v>
      </c>
      <c r="G273" s="85" t="s">
        <v>90</v>
      </c>
      <c r="H273" s="103">
        <v>3.1710794303420435</v>
      </c>
      <c r="I273" s="103">
        <v>6.8253545931911886E-5</v>
      </c>
      <c r="J273" s="103">
        <v>0</v>
      </c>
      <c r="K273" s="103">
        <v>0.69559161697825445</v>
      </c>
      <c r="L273" s="103">
        <v>1.9054556981814932E-2</v>
      </c>
      <c r="M273" s="103">
        <v>5.7163670945444785E-2</v>
      </c>
      <c r="N273" s="103">
        <v>7.6218227927259727E-2</v>
      </c>
      <c r="O273" s="103">
        <v>7.6218227927259727E-2</v>
      </c>
      <c r="P273" s="103">
        <v>1.3879500479341228E-3</v>
      </c>
      <c r="Q273" s="103">
        <v>5.0811057459778472E-2</v>
      </c>
      <c r="R273" s="104">
        <v>1176.238494518328</v>
      </c>
      <c r="S273" s="103">
        <v>4.0078312093646735</v>
      </c>
      <c r="T273" s="103">
        <v>1.3531043517047477E-2</v>
      </c>
      <c r="U273" s="103">
        <v>6.1132536170859526E-3</v>
      </c>
      <c r="V273" s="104">
        <v>1292.0434949125563</v>
      </c>
    </row>
    <row r="274" spans="2:22" x14ac:dyDescent="0.35">
      <c r="B274" s="85">
        <v>204</v>
      </c>
      <c r="C274" s="86" t="s">
        <v>96</v>
      </c>
      <c r="D274" s="86" t="s">
        <v>63</v>
      </c>
      <c r="E274" s="86" t="s">
        <v>29</v>
      </c>
      <c r="F274" s="121">
        <v>3</v>
      </c>
      <c r="G274" s="85" t="s">
        <v>90</v>
      </c>
      <c r="H274" s="103">
        <v>3.0347991576999682</v>
      </c>
      <c r="I274" s="103">
        <v>1.1083132150246939E-4</v>
      </c>
      <c r="J274" s="103">
        <v>0</v>
      </c>
      <c r="K274" s="103">
        <v>0.66569787975354155</v>
      </c>
      <c r="L274" s="103">
        <v>1.823566856302954E-2</v>
      </c>
      <c r="M274" s="103">
        <v>5.4707005689088609E-2</v>
      </c>
      <c r="N274" s="103">
        <v>7.2942674252118159E-2</v>
      </c>
      <c r="O274" s="103">
        <v>7.2942674252118159E-2</v>
      </c>
      <c r="P274" s="103">
        <v>2.2537779670144917E-3</v>
      </c>
      <c r="Q274" s="103">
        <v>5.254226461616391E-2</v>
      </c>
      <c r="R274" s="104">
        <v>1127.0646372274725</v>
      </c>
      <c r="S274" s="103">
        <v>3.8033431331894172</v>
      </c>
      <c r="T274" s="103">
        <v>1.2949533548551953E-2</v>
      </c>
      <c r="U274" s="103">
        <v>3.6042128290966024E-3</v>
      </c>
      <c r="V274" s="104">
        <v>1236.9898713471425</v>
      </c>
    </row>
    <row r="275" spans="2:22" x14ac:dyDescent="0.35">
      <c r="B275" s="85">
        <v>204</v>
      </c>
      <c r="C275" s="86" t="s">
        <v>96</v>
      </c>
      <c r="D275" s="86" t="s">
        <v>63</v>
      </c>
      <c r="E275" s="86" t="s">
        <v>30</v>
      </c>
      <c r="F275" s="121">
        <v>4</v>
      </c>
      <c r="G275" s="85" t="s">
        <v>90</v>
      </c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4"/>
      <c r="S275" s="103"/>
      <c r="T275" s="103"/>
      <c r="U275" s="103"/>
      <c r="V275" s="104"/>
    </row>
    <row r="276" spans="2:22" x14ac:dyDescent="0.35">
      <c r="B276" s="85">
        <v>204</v>
      </c>
      <c r="C276" s="86" t="s">
        <v>96</v>
      </c>
      <c r="D276" s="86" t="s">
        <v>63</v>
      </c>
      <c r="E276" s="86" t="s">
        <v>31</v>
      </c>
      <c r="F276" s="121">
        <v>4</v>
      </c>
      <c r="G276" s="85" t="s">
        <v>90</v>
      </c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4"/>
      <c r="S276" s="103"/>
      <c r="T276" s="103"/>
      <c r="U276" s="103"/>
      <c r="V276" s="104"/>
    </row>
    <row r="277" spans="2:22" x14ac:dyDescent="0.35">
      <c r="B277" s="85">
        <v>204</v>
      </c>
      <c r="C277" s="86" t="s">
        <v>96</v>
      </c>
      <c r="D277" s="86" t="s">
        <v>63</v>
      </c>
      <c r="E277" s="86" t="s">
        <v>32</v>
      </c>
      <c r="F277" s="121">
        <v>4</v>
      </c>
      <c r="G277" s="85" t="s">
        <v>90</v>
      </c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4"/>
      <c r="S277" s="103"/>
      <c r="T277" s="103"/>
      <c r="U277" s="103"/>
      <c r="V277" s="104"/>
    </row>
    <row r="278" spans="2:22" x14ac:dyDescent="0.35">
      <c r="B278" s="109">
        <v>204</v>
      </c>
      <c r="C278" s="107" t="s">
        <v>96</v>
      </c>
      <c r="D278" s="107"/>
      <c r="E278" s="107" t="s">
        <v>62</v>
      </c>
      <c r="F278" s="122"/>
      <c r="G278" s="109"/>
      <c r="H278" s="105">
        <f>SUM(H266:H277)</f>
        <v>31.105419136135332</v>
      </c>
      <c r="I278" s="105">
        <f t="shared" ref="I278:V278" si="22">SUM(I266:I277)</f>
        <v>7.8799093183685423E-4</v>
      </c>
      <c r="J278" s="105">
        <f t="shared" si="22"/>
        <v>0</v>
      </c>
      <c r="K278" s="105">
        <f t="shared" si="22"/>
        <v>6.823124197603879</v>
      </c>
      <c r="L278" s="105">
        <f t="shared" si="22"/>
        <v>0.18690795812352032</v>
      </c>
      <c r="M278" s="105">
        <f t="shared" si="22"/>
        <v>0.56072387437056104</v>
      </c>
      <c r="N278" s="105">
        <f t="shared" si="22"/>
        <v>0.74763183249408127</v>
      </c>
      <c r="O278" s="105">
        <f t="shared" si="22"/>
        <v>0.74763183249408127</v>
      </c>
      <c r="P278" s="105">
        <f t="shared" si="22"/>
        <v>1.6023959439494282E-2</v>
      </c>
      <c r="Q278" s="105">
        <f t="shared" si="22"/>
        <v>0.79645956324284017</v>
      </c>
      <c r="R278" s="106">
        <f t="shared" si="22"/>
        <v>11558.738199978819</v>
      </c>
      <c r="S278" s="105">
        <f t="shared" si="22"/>
        <v>38.645532183046129</v>
      </c>
      <c r="T278" s="105">
        <f t="shared" si="22"/>
        <v>0.13272729024692076</v>
      </c>
      <c r="U278" s="105">
        <f t="shared" si="22"/>
        <v>2.9534592669680611E-2</v>
      </c>
      <c r="V278" s="106">
        <f t="shared" si="22"/>
        <v>12675.985833019544</v>
      </c>
    </row>
    <row r="279" spans="2:22" x14ac:dyDescent="0.35">
      <c r="B279" s="85">
        <v>204</v>
      </c>
      <c r="C279" s="86" t="s">
        <v>95</v>
      </c>
      <c r="D279" s="86" t="s">
        <v>63</v>
      </c>
      <c r="E279" s="86" t="s">
        <v>21</v>
      </c>
      <c r="F279" s="121">
        <v>1</v>
      </c>
      <c r="G279" s="85" t="s">
        <v>90</v>
      </c>
      <c r="H279" s="103">
        <v>0.1963730935378126</v>
      </c>
      <c r="I279" s="103">
        <v>0</v>
      </c>
      <c r="J279" s="103">
        <v>0</v>
      </c>
      <c r="K279" s="103">
        <v>4.3075388259907275E-2</v>
      </c>
      <c r="L279" s="103">
        <v>1.1799774754011512E-3</v>
      </c>
      <c r="M279" s="103">
        <v>3.5399324262034531E-3</v>
      </c>
      <c r="N279" s="103">
        <v>4.7199099016046048E-3</v>
      </c>
      <c r="O279" s="103">
        <v>4.7199099016046048E-3</v>
      </c>
      <c r="P279" s="103">
        <v>0</v>
      </c>
      <c r="Q279" s="103">
        <v>0.29272716823357697</v>
      </c>
      <c r="R279" s="104">
        <v>90.938277698539125</v>
      </c>
      <c r="S279" s="103">
        <v>1.3965448950983702E-3</v>
      </c>
      <c r="T279" s="103">
        <v>1.3965448950983706E-4</v>
      </c>
      <c r="U279" s="103">
        <v>7.2946331737454431E-5</v>
      </c>
      <c r="V279" s="104">
        <v>91.014389395321984</v>
      </c>
    </row>
    <row r="280" spans="2:22" x14ac:dyDescent="0.35">
      <c r="B280" s="85">
        <v>204</v>
      </c>
      <c r="C280" s="86" t="s">
        <v>95</v>
      </c>
      <c r="D280" s="86" t="s">
        <v>63</v>
      </c>
      <c r="E280" s="86" t="s">
        <v>22</v>
      </c>
      <c r="F280" s="121">
        <v>1</v>
      </c>
      <c r="G280" s="85" t="s">
        <v>90</v>
      </c>
      <c r="H280" s="103">
        <v>1.0931821614736023E-3</v>
      </c>
      <c r="I280" s="103">
        <v>0</v>
      </c>
      <c r="J280" s="103">
        <v>0</v>
      </c>
      <c r="K280" s="103">
        <v>2.3979479671033859E-4</v>
      </c>
      <c r="L280" s="103">
        <v>6.5687732662866689E-6</v>
      </c>
      <c r="M280" s="103">
        <v>1.9706319798860002E-5</v>
      </c>
      <c r="N280" s="103">
        <v>2.6275093065146676E-5</v>
      </c>
      <c r="O280" s="103">
        <v>2.6275093065146676E-5</v>
      </c>
      <c r="P280" s="103">
        <v>0</v>
      </c>
      <c r="Q280" s="103">
        <v>1.6295721207346063E-3</v>
      </c>
      <c r="R280" s="104">
        <v>0.50624095788374091</v>
      </c>
      <c r="S280" s="103">
        <v>7.7743744803031923E-6</v>
      </c>
      <c r="T280" s="103">
        <v>7.7743744803031908E-7</v>
      </c>
      <c r="U280" s="103">
        <v>4.0608225477165921E-7</v>
      </c>
      <c r="V280" s="104">
        <v>0.50666466129291732</v>
      </c>
    </row>
    <row r="281" spans="2:22" x14ac:dyDescent="0.35">
      <c r="B281" s="85">
        <v>204</v>
      </c>
      <c r="C281" s="86" t="s">
        <v>95</v>
      </c>
      <c r="D281" s="86" t="s">
        <v>63</v>
      </c>
      <c r="E281" s="86" t="s">
        <v>23</v>
      </c>
      <c r="F281" s="121">
        <v>1</v>
      </c>
      <c r="G281" s="85" t="s">
        <v>90</v>
      </c>
      <c r="H281" s="103">
        <v>4.1564800720368545E-3</v>
      </c>
      <c r="I281" s="103">
        <v>0</v>
      </c>
      <c r="J281" s="103">
        <v>0</v>
      </c>
      <c r="K281" s="103">
        <v>9.1174401580163304E-4</v>
      </c>
      <c r="L281" s="103">
        <v>2.4975686707368829E-5</v>
      </c>
      <c r="M281" s="103">
        <v>7.4927060122106481E-5</v>
      </c>
      <c r="N281" s="103">
        <v>9.9902746829475317E-5</v>
      </c>
      <c r="O281" s="103">
        <v>9.9902746829475317E-5</v>
      </c>
      <c r="P281" s="103">
        <v>0</v>
      </c>
      <c r="Q281" s="103">
        <v>6.1959335639449938E-3</v>
      </c>
      <c r="R281" s="104">
        <v>1.9248214316415446</v>
      </c>
      <c r="S281" s="103">
        <v>2.9559604738127998E-5</v>
      </c>
      <c r="T281" s="103">
        <v>2.9559604738127991E-6</v>
      </c>
      <c r="U281" s="103">
        <v>1.5439995812691945E-6</v>
      </c>
      <c r="V281" s="104">
        <v>1.9264324300997728</v>
      </c>
    </row>
    <row r="282" spans="2:22" x14ac:dyDescent="0.35">
      <c r="B282" s="85">
        <v>204</v>
      </c>
      <c r="C282" s="86" t="s">
        <v>95</v>
      </c>
      <c r="D282" s="86" t="s">
        <v>63</v>
      </c>
      <c r="E282" s="86" t="s">
        <v>24</v>
      </c>
      <c r="F282" s="121">
        <v>2</v>
      </c>
      <c r="G282" s="85" t="s">
        <v>90</v>
      </c>
      <c r="H282" s="103">
        <v>0.63729702573831304</v>
      </c>
      <c r="I282" s="103">
        <v>0</v>
      </c>
      <c r="J282" s="103">
        <v>0</v>
      </c>
      <c r="K282" s="103">
        <v>0.13979418629098481</v>
      </c>
      <c r="L282" s="103">
        <v>3.8294255183516598E-3</v>
      </c>
      <c r="M282" s="103">
        <v>1.1488276555054978E-2</v>
      </c>
      <c r="N282" s="103">
        <v>1.5317702073406639E-2</v>
      </c>
      <c r="O282" s="103">
        <v>1.5317702073406639E-2</v>
      </c>
      <c r="P282" s="103">
        <v>0</v>
      </c>
      <c r="Q282" s="103">
        <v>0.94999854769887526</v>
      </c>
      <c r="R282" s="104">
        <v>295.12543118278217</v>
      </c>
      <c r="S282" s="103">
        <v>4.5322599543650777E-3</v>
      </c>
      <c r="T282" s="103">
        <v>4.5322599543650782E-4</v>
      </c>
      <c r="U282" s="103">
        <v>2.3673548864192249E-4</v>
      </c>
      <c r="V282" s="104">
        <v>295.37243935029505</v>
      </c>
    </row>
    <row r="283" spans="2:22" x14ac:dyDescent="0.35">
      <c r="B283" s="85">
        <v>204</v>
      </c>
      <c r="C283" s="86" t="s">
        <v>95</v>
      </c>
      <c r="D283" s="86" t="s">
        <v>63</v>
      </c>
      <c r="E283" s="86" t="s">
        <v>25</v>
      </c>
      <c r="F283" s="121">
        <v>2</v>
      </c>
      <c r="G283" s="85" t="s">
        <v>90</v>
      </c>
      <c r="H283" s="103">
        <v>0.78555024121105743</v>
      </c>
      <c r="I283" s="103">
        <v>0</v>
      </c>
      <c r="J283" s="103">
        <v>0</v>
      </c>
      <c r="K283" s="103">
        <v>0.17231424645919971</v>
      </c>
      <c r="L283" s="103">
        <v>4.7202576163852296E-3</v>
      </c>
      <c r="M283" s="103">
        <v>1.4160772849155687E-2</v>
      </c>
      <c r="N283" s="103">
        <v>1.8881030465540918E-2</v>
      </c>
      <c r="O283" s="103">
        <v>1.8881030465540918E-2</v>
      </c>
      <c r="P283" s="103">
        <v>0</v>
      </c>
      <c r="Q283" s="103">
        <v>1.1709949335326726</v>
      </c>
      <c r="R283" s="104">
        <v>363.7799084101614</v>
      </c>
      <c r="S283" s="103">
        <v>5.5865911130811418E-3</v>
      </c>
      <c r="T283" s="103">
        <v>5.5865911130811418E-4</v>
      </c>
      <c r="U283" s="103">
        <v>2.9180682271415752E-4</v>
      </c>
      <c r="V283" s="104">
        <v>364.08437762582446</v>
      </c>
    </row>
    <row r="284" spans="2:22" x14ac:dyDescent="0.35">
      <c r="B284" s="85">
        <v>204</v>
      </c>
      <c r="C284" s="86" t="s">
        <v>95</v>
      </c>
      <c r="D284" s="86" t="s">
        <v>63</v>
      </c>
      <c r="E284" s="86" t="s">
        <v>26</v>
      </c>
      <c r="F284" s="121">
        <v>2</v>
      </c>
      <c r="G284" s="85" t="s">
        <v>90</v>
      </c>
      <c r="H284" s="103">
        <v>1.425524070693217E-2</v>
      </c>
      <c r="I284" s="103">
        <v>0</v>
      </c>
      <c r="J284" s="103">
        <v>0</v>
      </c>
      <c r="K284" s="103">
        <v>3.126956026036735E-3</v>
      </c>
      <c r="L284" s="103">
        <v>8.5657676607119314E-5</v>
      </c>
      <c r="M284" s="103">
        <v>2.5697302982135792E-4</v>
      </c>
      <c r="N284" s="103">
        <v>3.4263070642847726E-4</v>
      </c>
      <c r="O284" s="103">
        <v>3.4263070642847726E-4</v>
      </c>
      <c r="P284" s="103">
        <v>0</v>
      </c>
      <c r="Q284" s="103">
        <v>2.1249837080275752E-2</v>
      </c>
      <c r="R284" s="104">
        <v>6.6014493875501286</v>
      </c>
      <c r="S284" s="103">
        <v>1.0137887670355005E-4</v>
      </c>
      <c r="T284" s="103">
        <v>1.013788767035501E-5</v>
      </c>
      <c r="U284" s="103">
        <v>5.2953665844496517E-6</v>
      </c>
      <c r="V284" s="104">
        <v>6.6069745363304726</v>
      </c>
    </row>
    <row r="285" spans="2:22" x14ac:dyDescent="0.35">
      <c r="B285" s="85">
        <v>204</v>
      </c>
      <c r="C285" s="86" t="s">
        <v>95</v>
      </c>
      <c r="D285" s="86" t="s">
        <v>63</v>
      </c>
      <c r="E285" s="86" t="s">
        <v>27</v>
      </c>
      <c r="F285" s="121">
        <v>3</v>
      </c>
      <c r="G285" s="85" t="s">
        <v>90</v>
      </c>
      <c r="H285" s="103">
        <v>0</v>
      </c>
      <c r="I285" s="103">
        <v>0</v>
      </c>
      <c r="J285" s="103">
        <v>0</v>
      </c>
      <c r="K285" s="103">
        <v>0</v>
      </c>
      <c r="L285" s="103">
        <v>0</v>
      </c>
      <c r="M285" s="103">
        <v>0</v>
      </c>
      <c r="N285" s="103">
        <v>0</v>
      </c>
      <c r="O285" s="103">
        <v>0</v>
      </c>
      <c r="P285" s="103">
        <v>0</v>
      </c>
      <c r="Q285" s="103">
        <v>0</v>
      </c>
      <c r="R285" s="104">
        <v>0</v>
      </c>
      <c r="S285" s="103">
        <v>0</v>
      </c>
      <c r="T285" s="103">
        <v>0</v>
      </c>
      <c r="U285" s="103">
        <v>0</v>
      </c>
      <c r="V285" s="104">
        <v>0</v>
      </c>
    </row>
    <row r="286" spans="2:22" x14ac:dyDescent="0.35">
      <c r="B286" s="85">
        <v>204</v>
      </c>
      <c r="C286" s="86" t="s">
        <v>95</v>
      </c>
      <c r="D286" s="86" t="s">
        <v>63</v>
      </c>
      <c r="E286" s="86" t="s">
        <v>28</v>
      </c>
      <c r="F286" s="121">
        <v>3</v>
      </c>
      <c r="G286" s="85" t="s">
        <v>90</v>
      </c>
      <c r="H286" s="103">
        <v>1.28337305577768E-2</v>
      </c>
      <c r="I286" s="103">
        <v>0</v>
      </c>
      <c r="J286" s="103">
        <v>0</v>
      </c>
      <c r="K286" s="103">
        <v>2.8151408965445884E-3</v>
      </c>
      <c r="L286" s="103">
        <v>7.7116028019531694E-5</v>
      </c>
      <c r="M286" s="103">
        <v>2.31348084058595E-4</v>
      </c>
      <c r="N286" s="103">
        <v>3.0846411207812677E-4</v>
      </c>
      <c r="O286" s="103">
        <v>3.0846411207812677E-4</v>
      </c>
      <c r="P286" s="103">
        <v>0</v>
      </c>
      <c r="Q286" s="103">
        <v>1.9130836798307811E-2</v>
      </c>
      <c r="R286" s="104">
        <v>5.9431632528954772</v>
      </c>
      <c r="S286" s="103">
        <v>9.1269534805591952E-5</v>
      </c>
      <c r="T286" s="103">
        <v>9.1269534805591949E-6</v>
      </c>
      <c r="U286" s="103">
        <v>4.7673209696440815E-6</v>
      </c>
      <c r="V286" s="104">
        <v>5.9481374425423823</v>
      </c>
    </row>
    <row r="287" spans="2:22" x14ac:dyDescent="0.35">
      <c r="B287" s="85">
        <v>204</v>
      </c>
      <c r="C287" s="86" t="s">
        <v>95</v>
      </c>
      <c r="D287" s="86" t="s">
        <v>63</v>
      </c>
      <c r="E287" s="86" t="s">
        <v>29</v>
      </c>
      <c r="F287" s="121">
        <v>3</v>
      </c>
      <c r="G287" s="85" t="s">
        <v>90</v>
      </c>
      <c r="H287" s="103">
        <v>4.6844119876815791E-4</v>
      </c>
      <c r="I287" s="103">
        <v>0</v>
      </c>
      <c r="J287" s="103">
        <v>0</v>
      </c>
      <c r="K287" s="103">
        <v>1.0275484360075723E-4</v>
      </c>
      <c r="L287" s="103">
        <v>2.8147953120161297E-6</v>
      </c>
      <c r="M287" s="103">
        <v>8.4443859360483874E-6</v>
      </c>
      <c r="N287" s="103">
        <v>1.1259181248064519E-5</v>
      </c>
      <c r="O287" s="103">
        <v>1.1259181248064519E-5</v>
      </c>
      <c r="P287" s="103">
        <v>0</v>
      </c>
      <c r="Q287" s="103">
        <v>6.9829049962458754E-4</v>
      </c>
      <c r="R287" s="104">
        <v>0.21693010509513933</v>
      </c>
      <c r="S287" s="103">
        <v>3.331409374917561E-6</v>
      </c>
      <c r="T287" s="103">
        <v>3.3314093749175608E-7</v>
      </c>
      <c r="U287" s="103">
        <v>1.7401094248308042E-7</v>
      </c>
      <c r="V287" s="104">
        <v>0.21711166690607231</v>
      </c>
    </row>
    <row r="288" spans="2:22" x14ac:dyDescent="0.35">
      <c r="B288" s="85">
        <v>204</v>
      </c>
      <c r="C288" s="86" t="s">
        <v>95</v>
      </c>
      <c r="D288" s="86" t="s">
        <v>63</v>
      </c>
      <c r="E288" s="86" t="s">
        <v>30</v>
      </c>
      <c r="F288" s="121">
        <v>4</v>
      </c>
      <c r="G288" s="85" t="s">
        <v>90</v>
      </c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4"/>
      <c r="S288" s="103"/>
      <c r="T288" s="103"/>
      <c r="U288" s="103"/>
      <c r="V288" s="104"/>
    </row>
    <row r="289" spans="2:22" x14ac:dyDescent="0.35">
      <c r="B289" s="85">
        <v>204</v>
      </c>
      <c r="C289" s="86" t="s">
        <v>95</v>
      </c>
      <c r="D289" s="86" t="s">
        <v>63</v>
      </c>
      <c r="E289" s="86" t="s">
        <v>31</v>
      </c>
      <c r="F289" s="121">
        <v>4</v>
      </c>
      <c r="G289" s="85" t="s">
        <v>90</v>
      </c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4"/>
      <c r="S289" s="103"/>
      <c r="T289" s="103"/>
      <c r="U289" s="103"/>
      <c r="V289" s="104"/>
    </row>
    <row r="290" spans="2:22" x14ac:dyDescent="0.35">
      <c r="B290" s="85">
        <v>204</v>
      </c>
      <c r="C290" s="86" t="s">
        <v>95</v>
      </c>
      <c r="D290" s="86" t="s">
        <v>63</v>
      </c>
      <c r="E290" s="86" t="s">
        <v>32</v>
      </c>
      <c r="F290" s="121">
        <v>4</v>
      </c>
      <c r="G290" s="85" t="s">
        <v>90</v>
      </c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4"/>
      <c r="S290" s="103"/>
      <c r="T290" s="103"/>
      <c r="U290" s="103"/>
      <c r="V290" s="104"/>
    </row>
    <row r="291" spans="2:22" x14ac:dyDescent="0.35">
      <c r="B291" s="109">
        <v>204</v>
      </c>
      <c r="C291" s="107" t="s">
        <v>95</v>
      </c>
      <c r="D291" s="107"/>
      <c r="E291" s="107" t="s">
        <v>62</v>
      </c>
      <c r="F291" s="122"/>
      <c r="G291" s="109"/>
      <c r="H291" s="105">
        <f>SUM(H279:H290)</f>
        <v>1.6520274351841704</v>
      </c>
      <c r="I291" s="105">
        <f t="shared" ref="I291:V291" si="23">SUM(I279:I290)</f>
        <v>0</v>
      </c>
      <c r="J291" s="105">
        <f t="shared" si="23"/>
        <v>0</v>
      </c>
      <c r="K291" s="105">
        <f t="shared" si="23"/>
        <v>0.36238021158878592</v>
      </c>
      <c r="L291" s="105">
        <f t="shared" si="23"/>
        <v>9.9267935700503625E-3</v>
      </c>
      <c r="M291" s="105">
        <f t="shared" si="23"/>
        <v>2.9780380710151086E-2</v>
      </c>
      <c r="N291" s="105">
        <f t="shared" si="23"/>
        <v>3.970717428020145E-2</v>
      </c>
      <c r="O291" s="105">
        <f t="shared" si="23"/>
        <v>3.970717428020145E-2</v>
      </c>
      <c r="P291" s="105">
        <f t="shared" si="23"/>
        <v>0</v>
      </c>
      <c r="Q291" s="105">
        <f t="shared" si="23"/>
        <v>2.4626251195280124</v>
      </c>
      <c r="R291" s="106">
        <f t="shared" si="23"/>
        <v>765.03622242654865</v>
      </c>
      <c r="S291" s="105">
        <f t="shared" si="23"/>
        <v>1.174870976264708E-2</v>
      </c>
      <c r="T291" s="105">
        <f t="shared" si="23"/>
        <v>1.1748709762647083E-3</v>
      </c>
      <c r="U291" s="105">
        <f t="shared" si="23"/>
        <v>6.1367542342615215E-4</v>
      </c>
      <c r="V291" s="106">
        <f t="shared" si="23"/>
        <v>765.67652710861296</v>
      </c>
    </row>
    <row r="292" spans="2:22" x14ac:dyDescent="0.35">
      <c r="B292" s="85">
        <v>204</v>
      </c>
      <c r="C292" s="86" t="s">
        <v>94</v>
      </c>
      <c r="D292" s="86" t="s">
        <v>63</v>
      </c>
      <c r="E292" s="86" t="s">
        <v>21</v>
      </c>
      <c r="F292" s="121">
        <v>1</v>
      </c>
      <c r="G292" s="85" t="s">
        <v>90</v>
      </c>
      <c r="H292" s="103">
        <v>2.7112987614257146E-3</v>
      </c>
      <c r="I292" s="103">
        <v>1.4736489821004357E-8</v>
      </c>
      <c r="J292" s="103">
        <v>0</v>
      </c>
      <c r="K292" s="103">
        <v>5.9473650250628572E-4</v>
      </c>
      <c r="L292" s="103">
        <v>1.62918015392437E-5</v>
      </c>
      <c r="M292" s="103">
        <v>4.8875404617731093E-5</v>
      </c>
      <c r="N292" s="103">
        <v>6.51672061569748E-5</v>
      </c>
      <c r="O292" s="103">
        <v>6.51672061569748E-5</v>
      </c>
      <c r="P292" s="103">
        <v>2.9966958454946276E-7</v>
      </c>
      <c r="Q292" s="103">
        <v>4.3913089663690074E-3</v>
      </c>
      <c r="R292" s="104">
        <v>1.1424487467582134</v>
      </c>
      <c r="S292" s="103">
        <v>9.7159019204586341E-4</v>
      </c>
      <c r="T292" s="103">
        <v>1.1569152502941599E-5</v>
      </c>
      <c r="U292" s="103">
        <v>2.3216061490170546E-5</v>
      </c>
      <c r="V292" s="104">
        <v>1.1727190975487771</v>
      </c>
    </row>
    <row r="293" spans="2:22" x14ac:dyDescent="0.35">
      <c r="B293" s="85">
        <v>204</v>
      </c>
      <c r="C293" s="86" t="s">
        <v>94</v>
      </c>
      <c r="D293" s="86" t="s">
        <v>63</v>
      </c>
      <c r="E293" s="86" t="s">
        <v>22</v>
      </c>
      <c r="F293" s="121">
        <v>1</v>
      </c>
      <c r="G293" s="85" t="s">
        <v>90</v>
      </c>
      <c r="H293" s="103">
        <v>0.3002592454325102</v>
      </c>
      <c r="I293" s="103">
        <v>2.9568919726390543E-6</v>
      </c>
      <c r="J293" s="103">
        <v>0</v>
      </c>
      <c r="K293" s="103">
        <v>6.5863318352937739E-2</v>
      </c>
      <c r="L293" s="103">
        <v>1.8042143147431039E-3</v>
      </c>
      <c r="M293" s="103">
        <v>5.4126429442293116E-3</v>
      </c>
      <c r="N293" s="103">
        <v>7.2168572589724157E-3</v>
      </c>
      <c r="O293" s="103">
        <v>7.2168572589724157E-3</v>
      </c>
      <c r="P293" s="103">
        <v>6.0129013066287716E-5</v>
      </c>
      <c r="Q293" s="103">
        <v>0.12374026053449609</v>
      </c>
      <c r="R293" s="104">
        <v>115.34615112562676</v>
      </c>
      <c r="S293" s="103">
        <v>0.3041484599756526</v>
      </c>
      <c r="T293" s="103">
        <v>1.2812107061931609E-3</v>
      </c>
      <c r="U293" s="103">
        <v>2.0673516214013931E-4</v>
      </c>
      <c r="V293" s="104">
        <v>124.20182884208623</v>
      </c>
    </row>
    <row r="294" spans="2:22" x14ac:dyDescent="0.35">
      <c r="B294" s="85">
        <v>204</v>
      </c>
      <c r="C294" s="86" t="s">
        <v>94</v>
      </c>
      <c r="D294" s="86" t="s">
        <v>63</v>
      </c>
      <c r="E294" s="86" t="s">
        <v>23</v>
      </c>
      <c r="F294" s="121">
        <v>1</v>
      </c>
      <c r="G294" s="85" t="s">
        <v>90</v>
      </c>
      <c r="H294" s="103">
        <v>0</v>
      </c>
      <c r="I294" s="103">
        <v>0</v>
      </c>
      <c r="J294" s="103">
        <v>0</v>
      </c>
      <c r="K294" s="103">
        <v>0</v>
      </c>
      <c r="L294" s="103">
        <v>0</v>
      </c>
      <c r="M294" s="103">
        <v>0</v>
      </c>
      <c r="N294" s="103">
        <v>0</v>
      </c>
      <c r="O294" s="103">
        <v>0</v>
      </c>
      <c r="P294" s="103">
        <v>0</v>
      </c>
      <c r="Q294" s="103">
        <v>0</v>
      </c>
      <c r="R294" s="104">
        <v>0</v>
      </c>
      <c r="S294" s="103">
        <v>0</v>
      </c>
      <c r="T294" s="103">
        <v>0</v>
      </c>
      <c r="U294" s="103">
        <v>0</v>
      </c>
      <c r="V294" s="104">
        <v>0</v>
      </c>
    </row>
    <row r="295" spans="2:22" x14ac:dyDescent="0.35">
      <c r="B295" s="85">
        <v>204</v>
      </c>
      <c r="C295" s="86" t="s">
        <v>94</v>
      </c>
      <c r="D295" s="86" t="s">
        <v>63</v>
      </c>
      <c r="E295" s="86" t="s">
        <v>24</v>
      </c>
      <c r="F295" s="121">
        <v>2</v>
      </c>
      <c r="G295" s="85" t="s">
        <v>90</v>
      </c>
      <c r="H295" s="103">
        <v>1.6553066788305515</v>
      </c>
      <c r="I295" s="103">
        <v>3.2067343462361697E-5</v>
      </c>
      <c r="J295" s="103">
        <v>0</v>
      </c>
      <c r="K295" s="103">
        <v>0.36309952954992736</v>
      </c>
      <c r="L295" s="103">
        <v>9.9464980701393022E-3</v>
      </c>
      <c r="M295" s="103">
        <v>2.983949421041791E-2</v>
      </c>
      <c r="N295" s="103">
        <v>3.9785992280557209E-2</v>
      </c>
      <c r="O295" s="103">
        <v>3.9785992280557209E-2</v>
      </c>
      <c r="P295" s="103">
        <v>6.520960968109242E-4</v>
      </c>
      <c r="Q295" s="103">
        <v>1.020840595445907</v>
      </c>
      <c r="R295" s="104">
        <v>644.19358079089511</v>
      </c>
      <c r="S295" s="103">
        <v>1.6174164402652449</v>
      </c>
      <c r="T295" s="103">
        <v>7.0632184394383325E-3</v>
      </c>
      <c r="U295" s="103">
        <v>2.2007079294450093E-3</v>
      </c>
      <c r="V295" s="104">
        <v>691.35299400477322</v>
      </c>
    </row>
    <row r="296" spans="2:22" x14ac:dyDescent="0.35">
      <c r="B296" s="85">
        <v>204</v>
      </c>
      <c r="C296" s="86" t="s">
        <v>94</v>
      </c>
      <c r="D296" s="86" t="s">
        <v>63</v>
      </c>
      <c r="E296" s="86" t="s">
        <v>25</v>
      </c>
      <c r="F296" s="121">
        <v>2</v>
      </c>
      <c r="G296" s="85" t="s">
        <v>90</v>
      </c>
      <c r="H296" s="103">
        <v>0</v>
      </c>
      <c r="I296" s="103">
        <v>0</v>
      </c>
      <c r="J296" s="103">
        <v>0</v>
      </c>
      <c r="K296" s="103">
        <v>0</v>
      </c>
      <c r="L296" s="103">
        <v>0</v>
      </c>
      <c r="M296" s="103">
        <v>0</v>
      </c>
      <c r="N296" s="103">
        <v>0</v>
      </c>
      <c r="O296" s="103">
        <v>0</v>
      </c>
      <c r="P296" s="103">
        <v>0</v>
      </c>
      <c r="Q296" s="103">
        <v>0</v>
      </c>
      <c r="R296" s="104">
        <v>0</v>
      </c>
      <c r="S296" s="103">
        <v>0</v>
      </c>
      <c r="T296" s="103">
        <v>0</v>
      </c>
      <c r="U296" s="103">
        <v>0</v>
      </c>
      <c r="V296" s="104">
        <v>0</v>
      </c>
    </row>
    <row r="297" spans="2:22" x14ac:dyDescent="0.35">
      <c r="B297" s="85">
        <v>204</v>
      </c>
      <c r="C297" s="86" t="s">
        <v>94</v>
      </c>
      <c r="D297" s="86" t="s">
        <v>63</v>
      </c>
      <c r="E297" s="86" t="s">
        <v>26</v>
      </c>
      <c r="F297" s="121">
        <v>2</v>
      </c>
      <c r="G297" s="85" t="s">
        <v>90</v>
      </c>
      <c r="H297" s="103">
        <v>0.44181746081295314</v>
      </c>
      <c r="I297" s="103">
        <v>1.0576715822607178E-5</v>
      </c>
      <c r="J297" s="103">
        <v>0</v>
      </c>
      <c r="K297" s="103">
        <v>9.6914797855744569E-2</v>
      </c>
      <c r="L297" s="103">
        <v>2.6548171269595538E-3</v>
      </c>
      <c r="M297" s="103">
        <v>7.9644513808786628E-3</v>
      </c>
      <c r="N297" s="103">
        <v>1.0619268507838215E-2</v>
      </c>
      <c r="O297" s="103">
        <v>1.0619268507838215E-2</v>
      </c>
      <c r="P297" s="103">
        <v>2.1507971538383658E-4</v>
      </c>
      <c r="Q297" s="103">
        <v>0.22387871325686462</v>
      </c>
      <c r="R297" s="104">
        <v>170.77788814689043</v>
      </c>
      <c r="S297" s="103">
        <v>0.44728026455659675</v>
      </c>
      <c r="T297" s="103">
        <v>1.8852417355583722E-3</v>
      </c>
      <c r="U297" s="103">
        <v>6.0249834438653603E-4</v>
      </c>
      <c r="V297" s="104">
        <v>183.80132461439814</v>
      </c>
    </row>
    <row r="298" spans="2:22" x14ac:dyDescent="0.35">
      <c r="B298" s="85">
        <v>204</v>
      </c>
      <c r="C298" s="86" t="s">
        <v>94</v>
      </c>
      <c r="D298" s="86" t="s">
        <v>63</v>
      </c>
      <c r="E298" s="86" t="s">
        <v>27</v>
      </c>
      <c r="F298" s="121">
        <v>3</v>
      </c>
      <c r="G298" s="85" t="s">
        <v>90</v>
      </c>
      <c r="H298" s="103">
        <v>9.3145764080404692E-3</v>
      </c>
      <c r="I298" s="103">
        <v>1.2752996579853437E-7</v>
      </c>
      <c r="J298" s="103">
        <v>0</v>
      </c>
      <c r="K298" s="103">
        <v>2.0431974056346839E-3</v>
      </c>
      <c r="L298" s="103">
        <v>5.5969940465771319E-5</v>
      </c>
      <c r="M298" s="103">
        <v>1.6790982139731398E-4</v>
      </c>
      <c r="N298" s="103">
        <v>2.2387976186308528E-4</v>
      </c>
      <c r="O298" s="103">
        <v>2.2387976186308528E-4</v>
      </c>
      <c r="P298" s="103">
        <v>2.5933483707892481E-6</v>
      </c>
      <c r="Q298" s="103">
        <v>1.0924570445764354E-2</v>
      </c>
      <c r="R298" s="104">
        <v>3.8503905980739757</v>
      </c>
      <c r="S298" s="103">
        <v>4.5384429732478956E-3</v>
      </c>
      <c r="T298" s="103">
        <v>3.9745437315162022E-5</v>
      </c>
      <c r="U298" s="103">
        <v>5.5068862099474031E-5</v>
      </c>
      <c r="V298" s="104">
        <v>3.9879995422134344</v>
      </c>
    </row>
    <row r="299" spans="2:22" x14ac:dyDescent="0.35">
      <c r="B299" s="85">
        <v>204</v>
      </c>
      <c r="C299" s="86" t="s">
        <v>94</v>
      </c>
      <c r="D299" s="86" t="s">
        <v>63</v>
      </c>
      <c r="E299" s="86" t="s">
        <v>28</v>
      </c>
      <c r="F299" s="121">
        <v>3</v>
      </c>
      <c r="G299" s="85" t="s">
        <v>90</v>
      </c>
      <c r="H299" s="103">
        <v>0.70998901002515891</v>
      </c>
      <c r="I299" s="103">
        <v>1.5455069844530475E-5</v>
      </c>
      <c r="J299" s="103">
        <v>0</v>
      </c>
      <c r="K299" s="103">
        <v>0.15573952477971226</v>
      </c>
      <c r="L299" s="103">
        <v>4.2662211228583231E-3</v>
      </c>
      <c r="M299" s="103">
        <v>1.2798663368574974E-2</v>
      </c>
      <c r="N299" s="103">
        <v>1.7064884491433292E-2</v>
      </c>
      <c r="O299" s="103">
        <v>1.7064884491433292E-2</v>
      </c>
      <c r="P299" s="103">
        <v>3.1428205873640852E-4</v>
      </c>
      <c r="Q299" s="103">
        <v>0.29774220636011073</v>
      </c>
      <c r="R299" s="104">
        <v>272.65179379026011</v>
      </c>
      <c r="S299" s="103">
        <v>0.74344735367411852</v>
      </c>
      <c r="T299" s="103">
        <v>3.0295337604456197E-3</v>
      </c>
      <c r="U299" s="103">
        <v>2.0278534170398541E-3</v>
      </c>
      <c r="V299" s="104">
        <v>294.27114613965347</v>
      </c>
    </row>
    <row r="300" spans="2:22" x14ac:dyDescent="0.35">
      <c r="B300" s="85">
        <v>204</v>
      </c>
      <c r="C300" s="86" t="s">
        <v>94</v>
      </c>
      <c r="D300" s="86" t="s">
        <v>63</v>
      </c>
      <c r="E300" s="86" t="s">
        <v>29</v>
      </c>
      <c r="F300" s="121">
        <v>3</v>
      </c>
      <c r="G300" s="85" t="s">
        <v>90</v>
      </c>
      <c r="H300" s="103">
        <v>0</v>
      </c>
      <c r="I300" s="103">
        <v>0</v>
      </c>
      <c r="J300" s="103">
        <v>0</v>
      </c>
      <c r="K300" s="103">
        <v>0</v>
      </c>
      <c r="L300" s="103">
        <v>0</v>
      </c>
      <c r="M300" s="103">
        <v>0</v>
      </c>
      <c r="N300" s="103">
        <v>0</v>
      </c>
      <c r="O300" s="103">
        <v>0</v>
      </c>
      <c r="P300" s="103">
        <v>0</v>
      </c>
      <c r="Q300" s="103">
        <v>0</v>
      </c>
      <c r="R300" s="104">
        <v>0</v>
      </c>
      <c r="S300" s="103">
        <v>0</v>
      </c>
      <c r="T300" s="103">
        <v>0</v>
      </c>
      <c r="U300" s="103">
        <v>0</v>
      </c>
      <c r="V300" s="104">
        <v>0</v>
      </c>
    </row>
    <row r="301" spans="2:22" x14ac:dyDescent="0.35">
      <c r="B301" s="85">
        <v>204</v>
      </c>
      <c r="C301" s="86" t="s">
        <v>94</v>
      </c>
      <c r="D301" s="86" t="s">
        <v>63</v>
      </c>
      <c r="E301" s="86" t="s">
        <v>30</v>
      </c>
      <c r="F301" s="121">
        <v>4</v>
      </c>
      <c r="G301" s="85" t="s">
        <v>90</v>
      </c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4"/>
      <c r="S301" s="103"/>
      <c r="T301" s="103"/>
      <c r="U301" s="103"/>
      <c r="V301" s="104"/>
    </row>
    <row r="302" spans="2:22" x14ac:dyDescent="0.35">
      <c r="B302" s="85">
        <v>204</v>
      </c>
      <c r="C302" s="86" t="s">
        <v>94</v>
      </c>
      <c r="D302" s="86" t="s">
        <v>63</v>
      </c>
      <c r="E302" s="86" t="s">
        <v>31</v>
      </c>
      <c r="F302" s="121">
        <v>4</v>
      </c>
      <c r="G302" s="85" t="s">
        <v>90</v>
      </c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4"/>
      <c r="S302" s="103"/>
      <c r="T302" s="103"/>
      <c r="U302" s="103"/>
      <c r="V302" s="104"/>
    </row>
    <row r="303" spans="2:22" x14ac:dyDescent="0.35">
      <c r="B303" s="85">
        <v>204</v>
      </c>
      <c r="C303" s="86" t="s">
        <v>94</v>
      </c>
      <c r="D303" s="86" t="s">
        <v>63</v>
      </c>
      <c r="E303" s="86" t="s">
        <v>32</v>
      </c>
      <c r="F303" s="121">
        <v>4</v>
      </c>
      <c r="G303" s="85" t="s">
        <v>90</v>
      </c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4"/>
      <c r="S303" s="103"/>
      <c r="T303" s="103"/>
      <c r="U303" s="103"/>
      <c r="V303" s="104"/>
    </row>
    <row r="304" spans="2:22" x14ac:dyDescent="0.35">
      <c r="B304" s="109">
        <v>204</v>
      </c>
      <c r="C304" s="107" t="s">
        <v>94</v>
      </c>
      <c r="D304" s="107"/>
      <c r="E304" s="107" t="s">
        <v>62</v>
      </c>
      <c r="F304" s="122"/>
      <c r="G304" s="109"/>
      <c r="H304" s="105">
        <f>SUM(H292:H303)</f>
        <v>3.11939827027064</v>
      </c>
      <c r="I304" s="105">
        <f t="shared" ref="I304:V304" si="24">SUM(I292:I303)</f>
        <v>6.1198287557757953E-5</v>
      </c>
      <c r="J304" s="105">
        <f t="shared" si="24"/>
        <v>0</v>
      </c>
      <c r="K304" s="105">
        <f t="shared" si="24"/>
        <v>0.68425510444646287</v>
      </c>
      <c r="L304" s="105">
        <f t="shared" si="24"/>
        <v>1.8744012376705296E-2</v>
      </c>
      <c r="M304" s="105">
        <f t="shared" si="24"/>
        <v>5.6232037130115903E-2</v>
      </c>
      <c r="N304" s="105">
        <f t="shared" si="24"/>
        <v>7.4976049506821185E-2</v>
      </c>
      <c r="O304" s="105">
        <f t="shared" si="24"/>
        <v>7.4976049506821185E-2</v>
      </c>
      <c r="P304" s="105">
        <f t="shared" si="24"/>
        <v>1.2444799019527956E-3</v>
      </c>
      <c r="Q304" s="105">
        <f t="shared" si="24"/>
        <v>1.6815176550095119</v>
      </c>
      <c r="R304" s="106">
        <f t="shared" si="24"/>
        <v>1207.9622531985046</v>
      </c>
      <c r="S304" s="105">
        <f t="shared" si="24"/>
        <v>3.117802551636907</v>
      </c>
      <c r="T304" s="105">
        <f t="shared" si="24"/>
        <v>1.3310519231453589E-2</v>
      </c>
      <c r="U304" s="105">
        <f t="shared" si="24"/>
        <v>5.1160797766011835E-3</v>
      </c>
      <c r="V304" s="106">
        <f t="shared" si="24"/>
        <v>1298.7880122406732</v>
      </c>
    </row>
    <row r="305" spans="2:22" x14ac:dyDescent="0.35">
      <c r="B305" s="85">
        <v>205</v>
      </c>
      <c r="C305" s="86" t="s">
        <v>93</v>
      </c>
      <c r="D305" s="86" t="s">
        <v>63</v>
      </c>
      <c r="E305" s="86" t="s">
        <v>21</v>
      </c>
      <c r="F305" s="121">
        <v>1</v>
      </c>
      <c r="G305" s="85" t="s">
        <v>90</v>
      </c>
      <c r="H305" s="103">
        <v>4.5814030416592974E-2</v>
      </c>
      <c r="I305" s="103">
        <v>3.1875037042867485E-6</v>
      </c>
      <c r="J305" s="103">
        <v>0</v>
      </c>
      <c r="K305" s="103">
        <v>5.4540512400705912E-2</v>
      </c>
      <c r="L305" s="103">
        <v>1.0362697356134118E-3</v>
      </c>
      <c r="M305" s="103">
        <v>3.1088092068402352E-3</v>
      </c>
      <c r="N305" s="103">
        <v>4.1450789424536472E-3</v>
      </c>
      <c r="O305" s="103">
        <v>4.1450789424536472E-3</v>
      </c>
      <c r="P305" s="103">
        <v>6.4818550578578878E-5</v>
      </c>
      <c r="Q305" s="103">
        <v>2.9997281820388251E-3</v>
      </c>
      <c r="R305" s="104">
        <v>63.302889271547357</v>
      </c>
      <c r="S305" s="103">
        <v>1.2264617243849089E-3</v>
      </c>
      <c r="T305" s="103">
        <v>1.2264617243849105E-4</v>
      </c>
      <c r="U305" s="103">
        <v>5.1681607821685658E-5</v>
      </c>
      <c r="V305" s="104">
        <v>63.36973143552634</v>
      </c>
    </row>
    <row r="306" spans="2:22" x14ac:dyDescent="0.35">
      <c r="B306" s="85">
        <v>205</v>
      </c>
      <c r="C306" s="86" t="s">
        <v>93</v>
      </c>
      <c r="D306" s="86" t="s">
        <v>63</v>
      </c>
      <c r="E306" s="86" t="s">
        <v>22</v>
      </c>
      <c r="F306" s="121">
        <v>1</v>
      </c>
      <c r="G306" s="85" t="s">
        <v>90</v>
      </c>
      <c r="H306" s="103">
        <v>4.1380414569825899E-2</v>
      </c>
      <c r="I306" s="103">
        <v>3.9049632323501612E-6</v>
      </c>
      <c r="J306" s="103">
        <v>0</v>
      </c>
      <c r="K306" s="103">
        <v>4.9262398297411795E-2</v>
      </c>
      <c r="L306" s="103">
        <v>9.3598556765082345E-4</v>
      </c>
      <c r="M306" s="103">
        <v>2.8079567029524709E-3</v>
      </c>
      <c r="N306" s="103">
        <v>3.7439422706032938E-3</v>
      </c>
      <c r="O306" s="103">
        <v>3.7439422706032938E-3</v>
      </c>
      <c r="P306" s="103">
        <v>7.9408239257314938E-5</v>
      </c>
      <c r="Q306" s="103">
        <v>2.7094319063576482E-3</v>
      </c>
      <c r="R306" s="104">
        <v>57.137944410213926</v>
      </c>
      <c r="S306" s="103">
        <v>1.1077718800895952E-3</v>
      </c>
      <c r="T306" s="103">
        <v>1.1077718800895966E-4</v>
      </c>
      <c r="U306" s="103">
        <v>4.6680161903458021E-5</v>
      </c>
      <c r="V306" s="104">
        <v>57.198317977678805</v>
      </c>
    </row>
    <row r="307" spans="2:22" x14ac:dyDescent="0.35">
      <c r="B307" s="85">
        <v>205</v>
      </c>
      <c r="C307" s="86" t="s">
        <v>93</v>
      </c>
      <c r="D307" s="86" t="s">
        <v>63</v>
      </c>
      <c r="E307" s="86" t="s">
        <v>23</v>
      </c>
      <c r="F307" s="121">
        <v>1</v>
      </c>
      <c r="G307" s="85" t="s">
        <v>90</v>
      </c>
      <c r="H307" s="103">
        <v>4.5814030416592974E-2</v>
      </c>
      <c r="I307" s="103">
        <v>5.0395770713420187E-6</v>
      </c>
      <c r="J307" s="103">
        <v>0</v>
      </c>
      <c r="K307" s="103">
        <v>5.4540512400705912E-2</v>
      </c>
      <c r="L307" s="103">
        <v>1.0362697356134118E-3</v>
      </c>
      <c r="M307" s="103">
        <v>3.1088092068402352E-3</v>
      </c>
      <c r="N307" s="103">
        <v>4.1450789424536472E-3</v>
      </c>
      <c r="O307" s="103">
        <v>4.1450789424536472E-3</v>
      </c>
      <c r="P307" s="103">
        <v>1.0248084758430853E-4</v>
      </c>
      <c r="Q307" s="103">
        <v>2.9997281820388251E-3</v>
      </c>
      <c r="R307" s="104">
        <v>63.044575850882225</v>
      </c>
      <c r="S307" s="103">
        <v>1.2264617243849089E-3</v>
      </c>
      <c r="T307" s="103">
        <v>1.2264617243849105E-4</v>
      </c>
      <c r="U307" s="103">
        <v>5.1681607821685658E-5</v>
      </c>
      <c r="V307" s="104">
        <v>63.111418014861187</v>
      </c>
    </row>
    <row r="308" spans="2:22" x14ac:dyDescent="0.35">
      <c r="B308" s="85">
        <v>205</v>
      </c>
      <c r="C308" s="86" t="s">
        <v>93</v>
      </c>
      <c r="D308" s="86" t="s">
        <v>63</v>
      </c>
      <c r="E308" s="86" t="s">
        <v>24</v>
      </c>
      <c r="F308" s="121">
        <v>2</v>
      </c>
      <c r="G308" s="85" t="s">
        <v>90</v>
      </c>
      <c r="H308" s="103">
        <v>4.4336158467670611E-2</v>
      </c>
      <c r="I308" s="103">
        <v>5.5913429027352324E-6</v>
      </c>
      <c r="J308" s="103">
        <v>0</v>
      </c>
      <c r="K308" s="103">
        <v>5.2781141032941209E-2</v>
      </c>
      <c r="L308" s="103">
        <v>1.0028416796258822E-3</v>
      </c>
      <c r="M308" s="103">
        <v>3.0085250388776469E-3</v>
      </c>
      <c r="N308" s="103">
        <v>4.011366718503529E-3</v>
      </c>
      <c r="O308" s="103">
        <v>4.011366718503529E-3</v>
      </c>
      <c r="P308" s="103">
        <v>1.1370112048990361E-4</v>
      </c>
      <c r="Q308" s="103">
        <v>2.9029627568117663E-3</v>
      </c>
      <c r="R308" s="104">
        <v>60.991210612698481</v>
      </c>
      <c r="S308" s="103">
        <v>1.1868984429531377E-3</v>
      </c>
      <c r="T308" s="103">
        <v>1.1868984429531393E-4</v>
      </c>
      <c r="U308" s="103">
        <v>5.001445918227645E-5</v>
      </c>
      <c r="V308" s="104">
        <v>61.055896577839412</v>
      </c>
    </row>
    <row r="309" spans="2:22" x14ac:dyDescent="0.35">
      <c r="B309" s="85">
        <v>205</v>
      </c>
      <c r="C309" s="86" t="s">
        <v>93</v>
      </c>
      <c r="D309" s="86" t="s">
        <v>63</v>
      </c>
      <c r="E309" s="86" t="s">
        <v>25</v>
      </c>
      <c r="F309" s="121">
        <v>2</v>
      </c>
      <c r="G309" s="85" t="s">
        <v>90</v>
      </c>
      <c r="H309" s="103">
        <v>4.5814030416592974E-2</v>
      </c>
      <c r="I309" s="103">
        <v>2.5970595512010657E-6</v>
      </c>
      <c r="J309" s="103">
        <v>0</v>
      </c>
      <c r="K309" s="103">
        <v>5.4540512400705912E-2</v>
      </c>
      <c r="L309" s="103">
        <v>1.0362697356134118E-3</v>
      </c>
      <c r="M309" s="103">
        <v>3.1088092068402352E-3</v>
      </c>
      <c r="N309" s="103">
        <v>4.1450789424536472E-3</v>
      </c>
      <c r="O309" s="103">
        <v>4.1450789424536472E-3</v>
      </c>
      <c r="P309" s="103">
        <v>5.2811745959296266E-5</v>
      </c>
      <c r="Q309" s="103">
        <v>2.9997281820388251E-3</v>
      </c>
      <c r="R309" s="104">
        <v>63.03284628744386</v>
      </c>
      <c r="S309" s="103">
        <v>1.2264617243849089E-3</v>
      </c>
      <c r="T309" s="103">
        <v>1.2264617243849105E-4</v>
      </c>
      <c r="U309" s="103">
        <v>5.1681607821685658E-5</v>
      </c>
      <c r="V309" s="104">
        <v>63.09968845142285</v>
      </c>
    </row>
    <row r="310" spans="2:22" x14ac:dyDescent="0.35">
      <c r="B310" s="85">
        <v>205</v>
      </c>
      <c r="C310" s="86" t="s">
        <v>93</v>
      </c>
      <c r="D310" s="86" t="s">
        <v>63</v>
      </c>
      <c r="E310" s="86" t="s">
        <v>26</v>
      </c>
      <c r="F310" s="121">
        <v>2</v>
      </c>
      <c r="G310" s="85" t="s">
        <v>90</v>
      </c>
      <c r="H310" s="103">
        <v>4.4336158467670611E-2</v>
      </c>
      <c r="I310" s="103">
        <v>5.7384134305144393E-6</v>
      </c>
      <c r="J310" s="103">
        <v>0</v>
      </c>
      <c r="K310" s="103">
        <v>5.2781141032941209E-2</v>
      </c>
      <c r="L310" s="103">
        <v>1.0028416796258822E-3</v>
      </c>
      <c r="M310" s="103">
        <v>3.0085250388776469E-3</v>
      </c>
      <c r="N310" s="103">
        <v>4.011366718503529E-3</v>
      </c>
      <c r="O310" s="103">
        <v>4.011366718503529E-3</v>
      </c>
      <c r="P310" s="103">
        <v>1.1669183025148112E-4</v>
      </c>
      <c r="Q310" s="103">
        <v>2.9029627568117663E-3</v>
      </c>
      <c r="R310" s="104">
        <v>60.805455293208119</v>
      </c>
      <c r="S310" s="103">
        <v>1.1868984429531377E-3</v>
      </c>
      <c r="T310" s="103">
        <v>1.1868984429531393E-4</v>
      </c>
      <c r="U310" s="103">
        <v>5.001445918227645E-5</v>
      </c>
      <c r="V310" s="104">
        <v>60.870141258349044</v>
      </c>
    </row>
    <row r="311" spans="2:22" x14ac:dyDescent="0.35">
      <c r="B311" s="85">
        <v>205</v>
      </c>
      <c r="C311" s="86" t="s">
        <v>93</v>
      </c>
      <c r="D311" s="86" t="s">
        <v>63</v>
      </c>
      <c r="E311" s="86" t="s">
        <v>27</v>
      </c>
      <c r="F311" s="121">
        <v>3</v>
      </c>
      <c r="G311" s="85" t="s">
        <v>90</v>
      </c>
      <c r="H311" s="103">
        <v>4.5814030416592974E-2</v>
      </c>
      <c r="I311" s="103">
        <v>5.9882143453751707E-6</v>
      </c>
      <c r="J311" s="103">
        <v>0</v>
      </c>
      <c r="K311" s="103">
        <v>5.4540512400705912E-2</v>
      </c>
      <c r="L311" s="103">
        <v>1.0362697356134118E-3</v>
      </c>
      <c r="M311" s="103">
        <v>3.1088092068402352E-3</v>
      </c>
      <c r="N311" s="103">
        <v>4.1450789424536472E-3</v>
      </c>
      <c r="O311" s="103">
        <v>4.1450789424536472E-3</v>
      </c>
      <c r="P311" s="103">
        <v>1.2177158379426126E-4</v>
      </c>
      <c r="Q311" s="103">
        <v>2.9997281820388251E-3</v>
      </c>
      <c r="R311" s="104">
        <v>62.775082700901216</v>
      </c>
      <c r="S311" s="103">
        <v>1.2264617243849089E-3</v>
      </c>
      <c r="T311" s="103">
        <v>1.2264617243849105E-4</v>
      </c>
      <c r="U311" s="103">
        <v>5.1681607821685658E-5</v>
      </c>
      <c r="V311" s="104">
        <v>62.841924864880212</v>
      </c>
    </row>
    <row r="312" spans="2:22" x14ac:dyDescent="0.35">
      <c r="B312" s="85">
        <v>205</v>
      </c>
      <c r="C312" s="86" t="s">
        <v>93</v>
      </c>
      <c r="D312" s="86" t="s">
        <v>63</v>
      </c>
      <c r="E312" s="86" t="s">
        <v>28</v>
      </c>
      <c r="F312" s="121">
        <v>3</v>
      </c>
      <c r="G312" s="85" t="s">
        <v>90</v>
      </c>
      <c r="H312" s="103">
        <v>4.5814030416592974E-2</v>
      </c>
      <c r="I312" s="103">
        <v>4.0272834161902939E-6</v>
      </c>
      <c r="J312" s="103">
        <v>0</v>
      </c>
      <c r="K312" s="103">
        <v>5.4540512400705912E-2</v>
      </c>
      <c r="L312" s="103">
        <v>1.0362697356134118E-3</v>
      </c>
      <c r="M312" s="103">
        <v>3.1088092068402352E-3</v>
      </c>
      <c r="N312" s="103">
        <v>4.1450789424536472E-3</v>
      </c>
      <c r="O312" s="103">
        <v>4.1450789424536472E-3</v>
      </c>
      <c r="P312" s="103">
        <v>8.1895645628752203E-5</v>
      </c>
      <c r="Q312" s="103">
        <v>2.9997281820388251E-3</v>
      </c>
      <c r="R312" s="104">
        <v>62.890613670771835</v>
      </c>
      <c r="S312" s="103">
        <v>1.2264617243849089E-3</v>
      </c>
      <c r="T312" s="103">
        <v>1.2264617243849105E-4</v>
      </c>
      <c r="U312" s="103">
        <v>5.1681607821685658E-5</v>
      </c>
      <c r="V312" s="104">
        <v>62.957455834750796</v>
      </c>
    </row>
    <row r="313" spans="2:22" x14ac:dyDescent="0.35">
      <c r="B313" s="85">
        <v>205</v>
      </c>
      <c r="C313" s="86" t="s">
        <v>93</v>
      </c>
      <c r="D313" s="86" t="s">
        <v>63</v>
      </c>
      <c r="E313" s="86" t="s">
        <v>29</v>
      </c>
      <c r="F313" s="121">
        <v>3</v>
      </c>
      <c r="G313" s="85" t="s">
        <v>90</v>
      </c>
      <c r="H313" s="103">
        <v>4.4336158467670611E-2</v>
      </c>
      <c r="I313" s="103">
        <v>6.6375238536445696E-6</v>
      </c>
      <c r="J313" s="103">
        <v>0</v>
      </c>
      <c r="K313" s="103">
        <v>5.2781141032941209E-2</v>
      </c>
      <c r="L313" s="103">
        <v>1.0028416796258822E-3</v>
      </c>
      <c r="M313" s="103">
        <v>3.0085250388776469E-3</v>
      </c>
      <c r="N313" s="103">
        <v>4.011366718503529E-3</v>
      </c>
      <c r="O313" s="103">
        <v>4.011366718503529E-3</v>
      </c>
      <c r="P313" s="103">
        <v>1.3497542765060274E-4</v>
      </c>
      <c r="Q313" s="103">
        <v>2.9029627568117663E-3</v>
      </c>
      <c r="R313" s="104">
        <v>60.759616646036214</v>
      </c>
      <c r="S313" s="103">
        <v>1.1868984429531377E-3</v>
      </c>
      <c r="T313" s="103">
        <v>1.1868984429531393E-4</v>
      </c>
      <c r="U313" s="103">
        <v>5.001445918227645E-5</v>
      </c>
      <c r="V313" s="104">
        <v>60.824302611177139</v>
      </c>
    </row>
    <row r="314" spans="2:22" x14ac:dyDescent="0.35">
      <c r="B314" s="85">
        <v>205</v>
      </c>
      <c r="C314" s="86" t="s">
        <v>93</v>
      </c>
      <c r="D314" s="86" t="s">
        <v>63</v>
      </c>
      <c r="E314" s="86" t="s">
        <v>30</v>
      </c>
      <c r="F314" s="121">
        <v>4</v>
      </c>
      <c r="G314" s="85" t="s">
        <v>90</v>
      </c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4"/>
      <c r="S314" s="103"/>
      <c r="T314" s="103"/>
      <c r="U314" s="103"/>
      <c r="V314" s="104"/>
    </row>
    <row r="315" spans="2:22" x14ac:dyDescent="0.35">
      <c r="B315" s="85">
        <v>205</v>
      </c>
      <c r="C315" s="86" t="s">
        <v>93</v>
      </c>
      <c r="D315" s="86" t="s">
        <v>63</v>
      </c>
      <c r="E315" s="86" t="s">
        <v>31</v>
      </c>
      <c r="F315" s="121">
        <v>4</v>
      </c>
      <c r="G315" s="85" t="s">
        <v>90</v>
      </c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4"/>
      <c r="S315" s="103"/>
      <c r="T315" s="103"/>
      <c r="U315" s="103"/>
      <c r="V315" s="104"/>
    </row>
    <row r="316" spans="2:22" x14ac:dyDescent="0.35">
      <c r="B316" s="85">
        <v>205</v>
      </c>
      <c r="C316" s="86" t="s">
        <v>93</v>
      </c>
      <c r="D316" s="86" t="s">
        <v>63</v>
      </c>
      <c r="E316" s="86" t="s">
        <v>32</v>
      </c>
      <c r="F316" s="121">
        <v>4</v>
      </c>
      <c r="G316" s="85" t="s">
        <v>90</v>
      </c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4"/>
      <c r="S316" s="103"/>
      <c r="T316" s="103"/>
      <c r="U316" s="103"/>
      <c r="V316" s="104"/>
    </row>
    <row r="317" spans="2:22" x14ac:dyDescent="0.35">
      <c r="B317" s="109">
        <v>205</v>
      </c>
      <c r="C317" s="107" t="s">
        <v>93</v>
      </c>
      <c r="D317" s="107"/>
      <c r="E317" s="107" t="s">
        <v>62</v>
      </c>
      <c r="F317" s="122"/>
      <c r="G317" s="109"/>
      <c r="H317" s="105">
        <f>SUM(H305:H316)</f>
        <v>0.40345904205580263</v>
      </c>
      <c r="I317" s="105">
        <f t="shared" ref="I317:V317" si="25">SUM(I305:I316)</f>
        <v>4.2711881507639701E-5</v>
      </c>
      <c r="J317" s="105">
        <f t="shared" si="25"/>
        <v>0</v>
      </c>
      <c r="K317" s="105">
        <f t="shared" si="25"/>
        <v>0.48030838339976489</v>
      </c>
      <c r="L317" s="105">
        <f t="shared" si="25"/>
        <v>9.1258592845955295E-3</v>
      </c>
      <c r="M317" s="105">
        <f t="shared" si="25"/>
        <v>2.7377577853786587E-2</v>
      </c>
      <c r="N317" s="105">
        <f t="shared" si="25"/>
        <v>3.6503437138382118E-2</v>
      </c>
      <c r="O317" s="105">
        <f t="shared" si="25"/>
        <v>3.6503437138382118E-2</v>
      </c>
      <c r="P317" s="105">
        <f t="shared" si="25"/>
        <v>8.6855499119449953E-4</v>
      </c>
      <c r="Q317" s="105">
        <f t="shared" si="25"/>
        <v>2.6416961086987073E-2</v>
      </c>
      <c r="R317" s="106">
        <f t="shared" si="25"/>
        <v>554.74023474370324</v>
      </c>
      <c r="S317" s="105">
        <f t="shared" si="25"/>
        <v>1.0800775830873554E-2</v>
      </c>
      <c r="T317" s="105">
        <f t="shared" si="25"/>
        <v>1.0800775830873566E-3</v>
      </c>
      <c r="U317" s="105">
        <f t="shared" si="25"/>
        <v>4.5513157855871564E-4</v>
      </c>
      <c r="V317" s="106">
        <f t="shared" si="25"/>
        <v>555.32887702648588</v>
      </c>
    </row>
    <row r="318" spans="2:22" x14ac:dyDescent="0.35">
      <c r="B318" s="85">
        <v>205</v>
      </c>
      <c r="C318" s="86" t="s">
        <v>92</v>
      </c>
      <c r="D318" s="86" t="s">
        <v>63</v>
      </c>
      <c r="E318" s="86" t="s">
        <v>21</v>
      </c>
      <c r="F318" s="121">
        <v>1</v>
      </c>
      <c r="G318" s="85" t="s">
        <v>90</v>
      </c>
      <c r="H318" s="103">
        <v>4.5814030416592974E-2</v>
      </c>
      <c r="I318" s="103">
        <v>3.1875037042867485E-6</v>
      </c>
      <c r="J318" s="103">
        <v>0</v>
      </c>
      <c r="K318" s="103">
        <v>5.4540512400705912E-2</v>
      </c>
      <c r="L318" s="103">
        <v>1.0362697356134118E-3</v>
      </c>
      <c r="M318" s="103">
        <v>3.1088092068402352E-3</v>
      </c>
      <c r="N318" s="103">
        <v>4.1450789424536472E-3</v>
      </c>
      <c r="O318" s="103">
        <v>4.1450789424536472E-3</v>
      </c>
      <c r="P318" s="103">
        <v>6.4818550578578878E-5</v>
      </c>
      <c r="Q318" s="103">
        <v>2.9997281820388251E-3</v>
      </c>
      <c r="R318" s="104">
        <v>63.302889271547357</v>
      </c>
      <c r="S318" s="103">
        <v>1.2264617243849089E-3</v>
      </c>
      <c r="T318" s="103">
        <v>1.2264617243849105E-4</v>
      </c>
      <c r="U318" s="103">
        <v>5.1681607821685658E-5</v>
      </c>
      <c r="V318" s="104">
        <v>63.36973143552634</v>
      </c>
    </row>
    <row r="319" spans="2:22" x14ac:dyDescent="0.35">
      <c r="B319" s="85">
        <v>205</v>
      </c>
      <c r="C319" s="86" t="s">
        <v>92</v>
      </c>
      <c r="D319" s="86" t="s">
        <v>63</v>
      </c>
      <c r="E319" s="86" t="s">
        <v>22</v>
      </c>
      <c r="F319" s="121">
        <v>1</v>
      </c>
      <c r="G319" s="85" t="s">
        <v>90</v>
      </c>
      <c r="H319" s="103">
        <v>4.1380414569825899E-2</v>
      </c>
      <c r="I319" s="103">
        <v>3.9049632323501612E-6</v>
      </c>
      <c r="J319" s="103">
        <v>0</v>
      </c>
      <c r="K319" s="103">
        <v>4.9262398297411795E-2</v>
      </c>
      <c r="L319" s="103">
        <v>9.3598556765082345E-4</v>
      </c>
      <c r="M319" s="103">
        <v>2.8079567029524709E-3</v>
      </c>
      <c r="N319" s="103">
        <v>3.7439422706032938E-3</v>
      </c>
      <c r="O319" s="103">
        <v>3.7439422706032938E-3</v>
      </c>
      <c r="P319" s="103">
        <v>7.9408239257314938E-5</v>
      </c>
      <c r="Q319" s="103">
        <v>2.7094319063576482E-3</v>
      </c>
      <c r="R319" s="104">
        <v>57.137944410213926</v>
      </c>
      <c r="S319" s="103">
        <v>1.1077718800895952E-3</v>
      </c>
      <c r="T319" s="103">
        <v>1.1077718800895966E-4</v>
      </c>
      <c r="U319" s="103">
        <v>4.6680161903458021E-5</v>
      </c>
      <c r="V319" s="104">
        <v>57.198317977678805</v>
      </c>
    </row>
    <row r="320" spans="2:22" x14ac:dyDescent="0.35">
      <c r="B320" s="85">
        <v>205</v>
      </c>
      <c r="C320" s="86" t="s">
        <v>92</v>
      </c>
      <c r="D320" s="86" t="s">
        <v>63</v>
      </c>
      <c r="E320" s="86" t="s">
        <v>23</v>
      </c>
      <c r="F320" s="121">
        <v>1</v>
      </c>
      <c r="G320" s="85" t="s">
        <v>90</v>
      </c>
      <c r="H320" s="103">
        <v>4.5814030416592974E-2</v>
      </c>
      <c r="I320" s="103">
        <v>5.0395770713420187E-6</v>
      </c>
      <c r="J320" s="103">
        <v>0</v>
      </c>
      <c r="K320" s="103">
        <v>5.4540512400705912E-2</v>
      </c>
      <c r="L320" s="103">
        <v>1.0362697356134118E-3</v>
      </c>
      <c r="M320" s="103">
        <v>3.1088092068402352E-3</v>
      </c>
      <c r="N320" s="103">
        <v>4.1450789424536472E-3</v>
      </c>
      <c r="O320" s="103">
        <v>4.1450789424536472E-3</v>
      </c>
      <c r="P320" s="103">
        <v>1.0248084758430853E-4</v>
      </c>
      <c r="Q320" s="103">
        <v>2.9997281820388251E-3</v>
      </c>
      <c r="R320" s="104">
        <v>63.044575850882225</v>
      </c>
      <c r="S320" s="103">
        <v>1.2264617243849089E-3</v>
      </c>
      <c r="T320" s="103">
        <v>1.2264617243849105E-4</v>
      </c>
      <c r="U320" s="103">
        <v>5.1681607821685658E-5</v>
      </c>
      <c r="V320" s="104">
        <v>63.111418014861187</v>
      </c>
    </row>
    <row r="321" spans="2:22" x14ac:dyDescent="0.35">
      <c r="B321" s="85">
        <v>205</v>
      </c>
      <c r="C321" s="86" t="s">
        <v>92</v>
      </c>
      <c r="D321" s="86" t="s">
        <v>63</v>
      </c>
      <c r="E321" s="86" t="s">
        <v>24</v>
      </c>
      <c r="F321" s="121">
        <v>2</v>
      </c>
      <c r="G321" s="85" t="s">
        <v>90</v>
      </c>
      <c r="H321" s="103">
        <v>4.4336158467670611E-2</v>
      </c>
      <c r="I321" s="103">
        <v>5.5913429027352324E-6</v>
      </c>
      <c r="J321" s="103">
        <v>0</v>
      </c>
      <c r="K321" s="103">
        <v>5.2781141032941209E-2</v>
      </c>
      <c r="L321" s="103">
        <v>1.0028416796258822E-3</v>
      </c>
      <c r="M321" s="103">
        <v>3.0085250388776469E-3</v>
      </c>
      <c r="N321" s="103">
        <v>4.011366718503529E-3</v>
      </c>
      <c r="O321" s="103">
        <v>4.011366718503529E-3</v>
      </c>
      <c r="P321" s="103">
        <v>1.1370112048990361E-4</v>
      </c>
      <c r="Q321" s="103">
        <v>2.9029627568117663E-3</v>
      </c>
      <c r="R321" s="104">
        <v>60.991210612698481</v>
      </c>
      <c r="S321" s="103">
        <v>1.1868984429531377E-3</v>
      </c>
      <c r="T321" s="103">
        <v>1.1868984429531393E-4</v>
      </c>
      <c r="U321" s="103">
        <v>5.001445918227645E-5</v>
      </c>
      <c r="V321" s="104">
        <v>61.055896577839412</v>
      </c>
    </row>
    <row r="322" spans="2:22" x14ac:dyDescent="0.35">
      <c r="B322" s="85">
        <v>205</v>
      </c>
      <c r="C322" s="86" t="s">
        <v>92</v>
      </c>
      <c r="D322" s="86" t="s">
        <v>63</v>
      </c>
      <c r="E322" s="86" t="s">
        <v>25</v>
      </c>
      <c r="F322" s="121">
        <v>2</v>
      </c>
      <c r="G322" s="85" t="s">
        <v>90</v>
      </c>
      <c r="H322" s="103">
        <v>4.5814030416592974E-2</v>
      </c>
      <c r="I322" s="103">
        <v>2.5970595512010657E-6</v>
      </c>
      <c r="J322" s="103">
        <v>0</v>
      </c>
      <c r="K322" s="103">
        <v>5.4540512400705912E-2</v>
      </c>
      <c r="L322" s="103">
        <v>1.0362697356134118E-3</v>
      </c>
      <c r="M322" s="103">
        <v>3.1088092068402352E-3</v>
      </c>
      <c r="N322" s="103">
        <v>4.1450789424536472E-3</v>
      </c>
      <c r="O322" s="103">
        <v>4.1450789424536472E-3</v>
      </c>
      <c r="P322" s="103">
        <v>5.2811745959296266E-5</v>
      </c>
      <c r="Q322" s="103">
        <v>2.9997281820388251E-3</v>
      </c>
      <c r="R322" s="104">
        <v>63.03284628744386</v>
      </c>
      <c r="S322" s="103">
        <v>1.2264617243849089E-3</v>
      </c>
      <c r="T322" s="103">
        <v>1.2264617243849105E-4</v>
      </c>
      <c r="U322" s="103">
        <v>5.1681607821685658E-5</v>
      </c>
      <c r="V322" s="104">
        <v>63.09968845142285</v>
      </c>
    </row>
    <row r="323" spans="2:22" x14ac:dyDescent="0.35">
      <c r="B323" s="85">
        <v>205</v>
      </c>
      <c r="C323" s="86" t="s">
        <v>92</v>
      </c>
      <c r="D323" s="86" t="s">
        <v>63</v>
      </c>
      <c r="E323" s="86" t="s">
        <v>26</v>
      </c>
      <c r="F323" s="121">
        <v>2</v>
      </c>
      <c r="G323" s="85" t="s">
        <v>90</v>
      </c>
      <c r="H323" s="103">
        <v>4.4336158467670611E-2</v>
      </c>
      <c r="I323" s="103">
        <v>5.7384134305144393E-6</v>
      </c>
      <c r="J323" s="103">
        <v>0</v>
      </c>
      <c r="K323" s="103">
        <v>5.2781141032941209E-2</v>
      </c>
      <c r="L323" s="103">
        <v>1.0028416796258822E-3</v>
      </c>
      <c r="M323" s="103">
        <v>3.0085250388776469E-3</v>
      </c>
      <c r="N323" s="103">
        <v>4.011366718503529E-3</v>
      </c>
      <c r="O323" s="103">
        <v>4.011366718503529E-3</v>
      </c>
      <c r="P323" s="103">
        <v>1.1669183025148112E-4</v>
      </c>
      <c r="Q323" s="103">
        <v>2.9029627568117663E-3</v>
      </c>
      <c r="R323" s="104">
        <v>60.805455293208119</v>
      </c>
      <c r="S323" s="103">
        <v>1.1868984429531377E-3</v>
      </c>
      <c r="T323" s="103">
        <v>1.1868984429531393E-4</v>
      </c>
      <c r="U323" s="103">
        <v>5.001445918227645E-5</v>
      </c>
      <c r="V323" s="104">
        <v>60.870141258349044</v>
      </c>
    </row>
    <row r="324" spans="2:22" x14ac:dyDescent="0.35">
      <c r="B324" s="85">
        <v>205</v>
      </c>
      <c r="C324" s="86" t="s">
        <v>92</v>
      </c>
      <c r="D324" s="86" t="s">
        <v>63</v>
      </c>
      <c r="E324" s="86" t="s">
        <v>27</v>
      </c>
      <c r="F324" s="121">
        <v>3</v>
      </c>
      <c r="G324" s="85" t="s">
        <v>90</v>
      </c>
      <c r="H324" s="103">
        <v>4.5814030416592974E-2</v>
      </c>
      <c r="I324" s="103">
        <v>5.9882143453751707E-6</v>
      </c>
      <c r="J324" s="103">
        <v>0</v>
      </c>
      <c r="K324" s="103">
        <v>5.4540512400705912E-2</v>
      </c>
      <c r="L324" s="103">
        <v>1.0362697356134118E-3</v>
      </c>
      <c r="M324" s="103">
        <v>3.1088092068402352E-3</v>
      </c>
      <c r="N324" s="103">
        <v>4.1450789424536472E-3</v>
      </c>
      <c r="O324" s="103">
        <v>4.1450789424536472E-3</v>
      </c>
      <c r="P324" s="103">
        <v>1.2177158379426126E-4</v>
      </c>
      <c r="Q324" s="103">
        <v>2.9997281820388251E-3</v>
      </c>
      <c r="R324" s="104">
        <v>62.775082700901216</v>
      </c>
      <c r="S324" s="103">
        <v>1.2264617243849089E-3</v>
      </c>
      <c r="T324" s="103">
        <v>1.2264617243849105E-4</v>
      </c>
      <c r="U324" s="103">
        <v>5.1681607821685658E-5</v>
      </c>
      <c r="V324" s="104">
        <v>62.841924864880212</v>
      </c>
    </row>
    <row r="325" spans="2:22" x14ac:dyDescent="0.35">
      <c r="B325" s="85">
        <v>205</v>
      </c>
      <c r="C325" s="86" t="s">
        <v>92</v>
      </c>
      <c r="D325" s="86" t="s">
        <v>63</v>
      </c>
      <c r="E325" s="86" t="s">
        <v>28</v>
      </c>
      <c r="F325" s="121">
        <v>3</v>
      </c>
      <c r="G325" s="85" t="s">
        <v>90</v>
      </c>
      <c r="H325" s="103">
        <v>4.5814030416592974E-2</v>
      </c>
      <c r="I325" s="103">
        <v>4.0272834161902939E-6</v>
      </c>
      <c r="J325" s="103">
        <v>0</v>
      </c>
      <c r="K325" s="103">
        <v>5.4540512400705912E-2</v>
      </c>
      <c r="L325" s="103">
        <v>1.0362697356134118E-3</v>
      </c>
      <c r="M325" s="103">
        <v>3.1088092068402352E-3</v>
      </c>
      <c r="N325" s="103">
        <v>4.1450789424536472E-3</v>
      </c>
      <c r="O325" s="103">
        <v>4.1450789424536472E-3</v>
      </c>
      <c r="P325" s="103">
        <v>8.1895645628752203E-5</v>
      </c>
      <c r="Q325" s="103">
        <v>2.9997281820388251E-3</v>
      </c>
      <c r="R325" s="104">
        <v>62.890613670771835</v>
      </c>
      <c r="S325" s="103">
        <v>1.2264617243849089E-3</v>
      </c>
      <c r="T325" s="103">
        <v>1.2264617243849105E-4</v>
      </c>
      <c r="U325" s="103">
        <v>5.1681607821685658E-5</v>
      </c>
      <c r="V325" s="104">
        <v>62.957455834750796</v>
      </c>
    </row>
    <row r="326" spans="2:22" x14ac:dyDescent="0.35">
      <c r="B326" s="85">
        <v>205</v>
      </c>
      <c r="C326" s="86" t="s">
        <v>92</v>
      </c>
      <c r="D326" s="86" t="s">
        <v>63</v>
      </c>
      <c r="E326" s="86" t="s">
        <v>29</v>
      </c>
      <c r="F326" s="121">
        <v>3</v>
      </c>
      <c r="G326" s="85" t="s">
        <v>90</v>
      </c>
      <c r="H326" s="103">
        <v>4.4336158467670611E-2</v>
      </c>
      <c r="I326" s="103">
        <v>6.6375238536445696E-6</v>
      </c>
      <c r="J326" s="103">
        <v>0</v>
      </c>
      <c r="K326" s="103">
        <v>5.2781141032941209E-2</v>
      </c>
      <c r="L326" s="103">
        <v>1.0028416796258822E-3</v>
      </c>
      <c r="M326" s="103">
        <v>3.0085250388776469E-3</v>
      </c>
      <c r="N326" s="103">
        <v>4.011366718503529E-3</v>
      </c>
      <c r="O326" s="103">
        <v>4.011366718503529E-3</v>
      </c>
      <c r="P326" s="103">
        <v>1.3497542765060274E-4</v>
      </c>
      <c r="Q326" s="103">
        <v>2.9029627568117663E-3</v>
      </c>
      <c r="R326" s="104">
        <v>60.759616646036214</v>
      </c>
      <c r="S326" s="103">
        <v>1.1868984429531377E-3</v>
      </c>
      <c r="T326" s="103">
        <v>1.1868984429531393E-4</v>
      </c>
      <c r="U326" s="103">
        <v>5.001445918227645E-5</v>
      </c>
      <c r="V326" s="104">
        <v>60.824302611177139</v>
      </c>
    </row>
    <row r="327" spans="2:22" x14ac:dyDescent="0.35">
      <c r="B327" s="85">
        <v>205</v>
      </c>
      <c r="C327" s="86" t="s">
        <v>92</v>
      </c>
      <c r="D327" s="86" t="s">
        <v>63</v>
      </c>
      <c r="E327" s="86" t="s">
        <v>30</v>
      </c>
      <c r="F327" s="121">
        <v>4</v>
      </c>
      <c r="G327" s="85" t="s">
        <v>90</v>
      </c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4"/>
      <c r="S327" s="103"/>
      <c r="T327" s="103"/>
      <c r="U327" s="103"/>
      <c r="V327" s="104"/>
    </row>
    <row r="328" spans="2:22" x14ac:dyDescent="0.35">
      <c r="B328" s="85">
        <v>205</v>
      </c>
      <c r="C328" s="86" t="s">
        <v>92</v>
      </c>
      <c r="D328" s="86" t="s">
        <v>63</v>
      </c>
      <c r="E328" s="86" t="s">
        <v>31</v>
      </c>
      <c r="F328" s="121">
        <v>4</v>
      </c>
      <c r="G328" s="85" t="s">
        <v>90</v>
      </c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4"/>
      <c r="S328" s="103"/>
      <c r="T328" s="103"/>
      <c r="U328" s="103"/>
      <c r="V328" s="104"/>
    </row>
    <row r="329" spans="2:22" x14ac:dyDescent="0.35">
      <c r="B329" s="85">
        <v>205</v>
      </c>
      <c r="C329" s="86" t="s">
        <v>92</v>
      </c>
      <c r="D329" s="86" t="s">
        <v>63</v>
      </c>
      <c r="E329" s="86" t="s">
        <v>32</v>
      </c>
      <c r="F329" s="121">
        <v>4</v>
      </c>
      <c r="G329" s="85" t="s">
        <v>90</v>
      </c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4"/>
      <c r="S329" s="103"/>
      <c r="T329" s="103"/>
      <c r="U329" s="103"/>
      <c r="V329" s="104"/>
    </row>
    <row r="330" spans="2:22" x14ac:dyDescent="0.35">
      <c r="B330" s="109">
        <v>205</v>
      </c>
      <c r="C330" s="107" t="s">
        <v>92</v>
      </c>
      <c r="D330" s="107"/>
      <c r="E330" s="107" t="s">
        <v>62</v>
      </c>
      <c r="F330" s="122"/>
      <c r="G330" s="109"/>
      <c r="H330" s="105">
        <f>SUM(H318:H329)</f>
        <v>0.40345904205580263</v>
      </c>
      <c r="I330" s="105">
        <f t="shared" ref="I330:V330" si="26">SUM(I318:I329)</f>
        <v>4.2711881507639701E-5</v>
      </c>
      <c r="J330" s="105">
        <f t="shared" si="26"/>
        <v>0</v>
      </c>
      <c r="K330" s="105">
        <f t="shared" si="26"/>
        <v>0.48030838339976489</v>
      </c>
      <c r="L330" s="105">
        <f t="shared" si="26"/>
        <v>9.1258592845955295E-3</v>
      </c>
      <c r="M330" s="105">
        <f t="shared" si="26"/>
        <v>2.7377577853786587E-2</v>
      </c>
      <c r="N330" s="105">
        <f t="shared" si="26"/>
        <v>3.6503437138382118E-2</v>
      </c>
      <c r="O330" s="105">
        <f t="shared" si="26"/>
        <v>3.6503437138382118E-2</v>
      </c>
      <c r="P330" s="105">
        <f t="shared" si="26"/>
        <v>8.6855499119449953E-4</v>
      </c>
      <c r="Q330" s="105">
        <f t="shared" si="26"/>
        <v>2.6416961086987073E-2</v>
      </c>
      <c r="R330" s="106">
        <f t="shared" si="26"/>
        <v>554.74023474370324</v>
      </c>
      <c r="S330" s="105">
        <f t="shared" si="26"/>
        <v>1.0800775830873554E-2</v>
      </c>
      <c r="T330" s="105">
        <f t="shared" si="26"/>
        <v>1.0800775830873566E-3</v>
      </c>
      <c r="U330" s="105">
        <f t="shared" si="26"/>
        <v>4.5513157855871564E-4</v>
      </c>
      <c r="V330" s="106">
        <f t="shared" si="26"/>
        <v>555.32887702648588</v>
      </c>
    </row>
    <row r="331" spans="2:22" x14ac:dyDescent="0.35">
      <c r="B331" s="85">
        <v>205</v>
      </c>
      <c r="C331" s="86" t="s">
        <v>91</v>
      </c>
      <c r="D331" s="86" t="s">
        <v>63</v>
      </c>
      <c r="E331" s="86" t="s">
        <v>21</v>
      </c>
      <c r="F331" s="121">
        <v>1</v>
      </c>
      <c r="G331" s="85" t="s">
        <v>90</v>
      </c>
      <c r="H331" s="103">
        <v>7.9676574637552993E-3</v>
      </c>
      <c r="I331" s="103">
        <v>5.5434847031073879E-7</v>
      </c>
      <c r="J331" s="103">
        <v>0</v>
      </c>
      <c r="K331" s="103">
        <v>9.4853065044705892E-3</v>
      </c>
      <c r="L331" s="103">
        <v>1.8022082358494127E-4</v>
      </c>
      <c r="M331" s="103">
        <v>5.4066247075482317E-4</v>
      </c>
      <c r="N331" s="103">
        <v>7.2088329433976509E-4</v>
      </c>
      <c r="O331" s="103">
        <v>7.2088329433976509E-4</v>
      </c>
      <c r="P331" s="103">
        <v>1.1272791404970235E-5</v>
      </c>
      <c r="Q331" s="103">
        <v>5.2169185774588226E-4</v>
      </c>
      <c r="R331" s="104">
        <v>11.009198134182148</v>
      </c>
      <c r="S331" s="103">
        <v>2.1329769119737558E-4</v>
      </c>
      <c r="T331" s="103">
        <v>2.1329769119737572E-5</v>
      </c>
      <c r="U331" s="103">
        <v>8.9881057081192473E-6</v>
      </c>
      <c r="V331" s="104">
        <v>11.020822858352405</v>
      </c>
    </row>
    <row r="332" spans="2:22" x14ac:dyDescent="0.35">
      <c r="B332" s="85">
        <v>205</v>
      </c>
      <c r="C332" s="86" t="s">
        <v>91</v>
      </c>
      <c r="D332" s="86" t="s">
        <v>63</v>
      </c>
      <c r="E332" s="86" t="s">
        <v>22</v>
      </c>
      <c r="F332" s="121">
        <v>1</v>
      </c>
      <c r="G332" s="85" t="s">
        <v>90</v>
      </c>
      <c r="H332" s="103">
        <v>7.1965938382305928E-3</v>
      </c>
      <c r="I332" s="103">
        <v>6.7912404040872352E-7</v>
      </c>
      <c r="J332" s="103">
        <v>0</v>
      </c>
      <c r="K332" s="103">
        <v>8.5673736169411749E-3</v>
      </c>
      <c r="L332" s="103">
        <v>1.6278009872188243E-4</v>
      </c>
      <c r="M332" s="103">
        <v>4.8834029616564678E-4</v>
      </c>
      <c r="N332" s="103">
        <v>6.5112039488752973E-4</v>
      </c>
      <c r="O332" s="103">
        <v>6.5112039488752973E-4</v>
      </c>
      <c r="P332" s="103">
        <v>1.3810128566489547E-5</v>
      </c>
      <c r="Q332" s="103">
        <v>4.712055489317645E-4</v>
      </c>
      <c r="R332" s="104">
        <v>9.9370338104719806</v>
      </c>
      <c r="S332" s="103">
        <v>1.9265597914601664E-4</v>
      </c>
      <c r="T332" s="103">
        <v>1.9265597914601679E-5</v>
      </c>
      <c r="U332" s="103">
        <v>8.1182890266883511E-6</v>
      </c>
      <c r="V332" s="104">
        <v>9.9475335613354421</v>
      </c>
    </row>
    <row r="333" spans="2:22" x14ac:dyDescent="0.35">
      <c r="B333" s="85">
        <v>205</v>
      </c>
      <c r="C333" s="86" t="s">
        <v>91</v>
      </c>
      <c r="D333" s="86" t="s">
        <v>63</v>
      </c>
      <c r="E333" s="86" t="s">
        <v>23</v>
      </c>
      <c r="F333" s="121">
        <v>1</v>
      </c>
      <c r="G333" s="85" t="s">
        <v>90</v>
      </c>
      <c r="H333" s="103">
        <v>7.9676574637552993E-3</v>
      </c>
      <c r="I333" s="103">
        <v>8.7644818632035101E-7</v>
      </c>
      <c r="J333" s="103">
        <v>0</v>
      </c>
      <c r="K333" s="103">
        <v>9.4853065044705892E-3</v>
      </c>
      <c r="L333" s="103">
        <v>1.8022082358494127E-4</v>
      </c>
      <c r="M333" s="103">
        <v>5.4066247075482317E-4</v>
      </c>
      <c r="N333" s="103">
        <v>7.2088329433976509E-4</v>
      </c>
      <c r="O333" s="103">
        <v>7.2088329433976509E-4</v>
      </c>
      <c r="P333" s="103">
        <v>1.7822756101618866E-5</v>
      </c>
      <c r="Q333" s="103">
        <v>5.2169185774588226E-4</v>
      </c>
      <c r="R333" s="104">
        <v>10.964274061022991</v>
      </c>
      <c r="S333" s="103">
        <v>2.1329769119737558E-4</v>
      </c>
      <c r="T333" s="103">
        <v>2.1329769119737572E-5</v>
      </c>
      <c r="U333" s="103">
        <v>8.9881057081192473E-6</v>
      </c>
      <c r="V333" s="104">
        <v>10.975898785193245</v>
      </c>
    </row>
    <row r="334" spans="2:22" x14ac:dyDescent="0.35">
      <c r="B334" s="85">
        <v>205</v>
      </c>
      <c r="C334" s="86" t="s">
        <v>91</v>
      </c>
      <c r="D334" s="86" t="s">
        <v>63</v>
      </c>
      <c r="E334" s="86" t="s">
        <v>24</v>
      </c>
      <c r="F334" s="121">
        <v>2</v>
      </c>
      <c r="G334" s="85" t="s">
        <v>90</v>
      </c>
      <c r="H334" s="103">
        <v>7.7106362552470638E-3</v>
      </c>
      <c r="I334" s="103">
        <v>9.7240746134525747E-7</v>
      </c>
      <c r="J334" s="103">
        <v>0</v>
      </c>
      <c r="K334" s="103">
        <v>9.1793288752941172E-3</v>
      </c>
      <c r="L334" s="103">
        <v>1.7440724863058833E-4</v>
      </c>
      <c r="M334" s="103">
        <v>5.2322174589176441E-4</v>
      </c>
      <c r="N334" s="103">
        <v>6.976289945223533E-4</v>
      </c>
      <c r="O334" s="103">
        <v>6.976289945223533E-4</v>
      </c>
      <c r="P334" s="103">
        <v>1.9774107911287579E-5</v>
      </c>
      <c r="Q334" s="103">
        <v>5.0486308814117636E-4</v>
      </c>
      <c r="R334" s="104">
        <v>10.607167063077991</v>
      </c>
      <c r="S334" s="103">
        <v>2.0641712051358926E-4</v>
      </c>
      <c r="T334" s="103">
        <v>2.064171205135894E-5</v>
      </c>
      <c r="U334" s="103">
        <v>8.6981668143089486E-6</v>
      </c>
      <c r="V334" s="104">
        <v>10.618416796145985</v>
      </c>
    </row>
    <row r="335" spans="2:22" x14ac:dyDescent="0.35">
      <c r="B335" s="85">
        <v>205</v>
      </c>
      <c r="C335" s="86" t="s">
        <v>91</v>
      </c>
      <c r="D335" s="86" t="s">
        <v>63</v>
      </c>
      <c r="E335" s="86" t="s">
        <v>25</v>
      </c>
      <c r="F335" s="121">
        <v>2</v>
      </c>
      <c r="G335" s="85" t="s">
        <v>90</v>
      </c>
      <c r="H335" s="103">
        <v>7.9676574637552993E-3</v>
      </c>
      <c r="I335" s="103">
        <v>4.5166253064366349E-7</v>
      </c>
      <c r="J335" s="103">
        <v>0</v>
      </c>
      <c r="K335" s="103">
        <v>9.4853065044705892E-3</v>
      </c>
      <c r="L335" s="103">
        <v>1.8022082358494127E-4</v>
      </c>
      <c r="M335" s="103">
        <v>5.4066247075482317E-4</v>
      </c>
      <c r="N335" s="103">
        <v>7.2088329433976509E-4</v>
      </c>
      <c r="O335" s="103">
        <v>7.2088329433976509E-4</v>
      </c>
      <c r="P335" s="103">
        <v>9.1846514711819581E-6</v>
      </c>
      <c r="Q335" s="103">
        <v>5.2169185774588226E-4</v>
      </c>
      <c r="R335" s="104">
        <v>10.962234136946758</v>
      </c>
      <c r="S335" s="103">
        <v>2.1329769119737558E-4</v>
      </c>
      <c r="T335" s="103">
        <v>2.1329769119737572E-5</v>
      </c>
      <c r="U335" s="103">
        <v>8.9881057081192473E-6</v>
      </c>
      <c r="V335" s="104">
        <v>10.973858861117012</v>
      </c>
    </row>
    <row r="336" spans="2:22" x14ac:dyDescent="0.35">
      <c r="B336" s="85">
        <v>205</v>
      </c>
      <c r="C336" s="86" t="s">
        <v>91</v>
      </c>
      <c r="D336" s="86" t="s">
        <v>63</v>
      </c>
      <c r="E336" s="86" t="s">
        <v>26</v>
      </c>
      <c r="F336" s="121">
        <v>2</v>
      </c>
      <c r="G336" s="85" t="s">
        <v>90</v>
      </c>
      <c r="H336" s="103">
        <v>7.7106362552470638E-3</v>
      </c>
      <c r="I336" s="103">
        <v>9.9798494443729371E-7</v>
      </c>
      <c r="J336" s="103">
        <v>0</v>
      </c>
      <c r="K336" s="103">
        <v>9.1793288752941172E-3</v>
      </c>
      <c r="L336" s="103">
        <v>1.7440724863058833E-4</v>
      </c>
      <c r="M336" s="103">
        <v>5.2322174589176441E-4</v>
      </c>
      <c r="N336" s="103">
        <v>6.976289945223533E-4</v>
      </c>
      <c r="O336" s="103">
        <v>6.976289945223533E-4</v>
      </c>
      <c r="P336" s="103">
        <v>2.0294231348083668E-5</v>
      </c>
      <c r="Q336" s="103">
        <v>5.0486308814117636E-4</v>
      </c>
      <c r="R336" s="104">
        <v>10.574861790123146</v>
      </c>
      <c r="S336" s="103">
        <v>2.0641712051358926E-4</v>
      </c>
      <c r="T336" s="103">
        <v>2.064171205135894E-5</v>
      </c>
      <c r="U336" s="103">
        <v>8.6981668143089486E-6</v>
      </c>
      <c r="V336" s="104">
        <v>10.586111523191134</v>
      </c>
    </row>
    <row r="337" spans="2:22" x14ac:dyDescent="0.35">
      <c r="B337" s="85">
        <v>205</v>
      </c>
      <c r="C337" s="86" t="s">
        <v>91</v>
      </c>
      <c r="D337" s="86" t="s">
        <v>63</v>
      </c>
      <c r="E337" s="86" t="s">
        <v>27</v>
      </c>
      <c r="F337" s="121">
        <v>3</v>
      </c>
      <c r="G337" s="85" t="s">
        <v>90</v>
      </c>
      <c r="H337" s="103">
        <v>7.9676574637552993E-3</v>
      </c>
      <c r="I337" s="103">
        <v>1.0414285818043771E-6</v>
      </c>
      <c r="J337" s="103">
        <v>0</v>
      </c>
      <c r="K337" s="103">
        <v>9.4853065044705892E-3</v>
      </c>
      <c r="L337" s="103">
        <v>1.8022082358494127E-4</v>
      </c>
      <c r="M337" s="103">
        <v>5.4066247075482317E-4</v>
      </c>
      <c r="N337" s="103">
        <v>7.2088329433976509E-4</v>
      </c>
      <c r="O337" s="103">
        <v>7.2088329433976509E-4</v>
      </c>
      <c r="P337" s="103">
        <v>2.1177666746828041E-5</v>
      </c>
      <c r="Q337" s="103">
        <v>5.2169185774588226E-4</v>
      </c>
      <c r="R337" s="104">
        <v>10.917405687113252</v>
      </c>
      <c r="S337" s="103">
        <v>2.1329769119737558E-4</v>
      </c>
      <c r="T337" s="103">
        <v>2.1329769119737572E-5</v>
      </c>
      <c r="U337" s="103">
        <v>8.9881057081192473E-6</v>
      </c>
      <c r="V337" s="104">
        <v>10.929030411283515</v>
      </c>
    </row>
    <row r="338" spans="2:22" x14ac:dyDescent="0.35">
      <c r="B338" s="85">
        <v>205</v>
      </c>
      <c r="C338" s="86" t="s">
        <v>91</v>
      </c>
      <c r="D338" s="86" t="s">
        <v>63</v>
      </c>
      <c r="E338" s="86" t="s">
        <v>28</v>
      </c>
      <c r="F338" s="121">
        <v>3</v>
      </c>
      <c r="G338" s="85" t="s">
        <v>90</v>
      </c>
      <c r="H338" s="103">
        <v>7.9676574637552993E-3</v>
      </c>
      <c r="I338" s="103">
        <v>7.0039711585918164E-7</v>
      </c>
      <c r="J338" s="103">
        <v>0</v>
      </c>
      <c r="K338" s="103">
        <v>9.4853065044705892E-3</v>
      </c>
      <c r="L338" s="103">
        <v>1.8022082358494127E-4</v>
      </c>
      <c r="M338" s="103">
        <v>5.4066247075482317E-4</v>
      </c>
      <c r="N338" s="103">
        <v>7.2088329433976509E-4</v>
      </c>
      <c r="O338" s="103">
        <v>7.2088329433976509E-4</v>
      </c>
      <c r="P338" s="103">
        <v>1.4242720978913426E-5</v>
      </c>
      <c r="Q338" s="103">
        <v>5.2169185774588226E-4</v>
      </c>
      <c r="R338" s="104">
        <v>10.937498029699448</v>
      </c>
      <c r="S338" s="103">
        <v>2.1329769119737558E-4</v>
      </c>
      <c r="T338" s="103">
        <v>2.1329769119737572E-5</v>
      </c>
      <c r="U338" s="103">
        <v>8.9881057081192473E-6</v>
      </c>
      <c r="V338" s="104">
        <v>10.949122753869704</v>
      </c>
    </row>
    <row r="339" spans="2:22" x14ac:dyDescent="0.35">
      <c r="B339" s="85">
        <v>205</v>
      </c>
      <c r="C339" s="86" t="s">
        <v>91</v>
      </c>
      <c r="D339" s="86" t="s">
        <v>63</v>
      </c>
      <c r="E339" s="86" t="s">
        <v>29</v>
      </c>
      <c r="F339" s="121">
        <v>3</v>
      </c>
      <c r="G339" s="85" t="s">
        <v>90</v>
      </c>
      <c r="H339" s="103">
        <v>7.7106362552470638E-3</v>
      </c>
      <c r="I339" s="103">
        <v>1.1543519745468811E-6</v>
      </c>
      <c r="J339" s="103">
        <v>0</v>
      </c>
      <c r="K339" s="103">
        <v>9.1793288752941172E-3</v>
      </c>
      <c r="L339" s="103">
        <v>1.7440724863058833E-4</v>
      </c>
      <c r="M339" s="103">
        <v>5.2322174589176441E-4</v>
      </c>
      <c r="N339" s="103">
        <v>6.976289945223533E-4</v>
      </c>
      <c r="O339" s="103">
        <v>6.976289945223533E-4</v>
      </c>
      <c r="P339" s="103">
        <v>2.3473987417496123E-5</v>
      </c>
      <c r="Q339" s="103">
        <v>5.0486308814117636E-4</v>
      </c>
      <c r="R339" s="104">
        <v>10.566889851484554</v>
      </c>
      <c r="S339" s="103">
        <v>2.0641712051358926E-4</v>
      </c>
      <c r="T339" s="103">
        <v>2.064171205135894E-5</v>
      </c>
      <c r="U339" s="103">
        <v>8.6981668143089486E-6</v>
      </c>
      <c r="V339" s="104">
        <v>10.578139584552542</v>
      </c>
    </row>
    <row r="340" spans="2:22" x14ac:dyDescent="0.35">
      <c r="B340" s="85">
        <v>205</v>
      </c>
      <c r="C340" s="86" t="s">
        <v>91</v>
      </c>
      <c r="D340" s="86" t="s">
        <v>63</v>
      </c>
      <c r="E340" s="86" t="s">
        <v>30</v>
      </c>
      <c r="F340" s="121">
        <v>4</v>
      </c>
      <c r="G340" s="85" t="s">
        <v>90</v>
      </c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4"/>
      <c r="S340" s="103"/>
      <c r="T340" s="103"/>
      <c r="U340" s="103"/>
      <c r="V340" s="104"/>
    </row>
    <row r="341" spans="2:22" x14ac:dyDescent="0.35">
      <c r="B341" s="85">
        <v>205</v>
      </c>
      <c r="C341" s="86" t="s">
        <v>91</v>
      </c>
      <c r="D341" s="86" t="s">
        <v>63</v>
      </c>
      <c r="E341" s="86" t="s">
        <v>31</v>
      </c>
      <c r="F341" s="121">
        <v>4</v>
      </c>
      <c r="G341" s="85" t="s">
        <v>90</v>
      </c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4"/>
      <c r="S341" s="103"/>
      <c r="T341" s="103"/>
      <c r="U341" s="103"/>
      <c r="V341" s="104"/>
    </row>
    <row r="342" spans="2:22" x14ac:dyDescent="0.35">
      <c r="B342" s="85">
        <v>205</v>
      </c>
      <c r="C342" s="86" t="s">
        <v>91</v>
      </c>
      <c r="D342" s="86" t="s">
        <v>63</v>
      </c>
      <c r="E342" s="86" t="s">
        <v>32</v>
      </c>
      <c r="F342" s="121">
        <v>4</v>
      </c>
      <c r="G342" s="85" t="s">
        <v>90</v>
      </c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4"/>
      <c r="S342" s="103"/>
      <c r="T342" s="103"/>
      <c r="U342" s="103"/>
      <c r="V342" s="104"/>
    </row>
    <row r="343" spans="2:22" x14ac:dyDescent="0.35">
      <c r="B343" s="109">
        <v>205</v>
      </c>
      <c r="C343" s="107" t="s">
        <v>91</v>
      </c>
      <c r="D343" s="107"/>
      <c r="E343" s="107" t="s">
        <v>62</v>
      </c>
      <c r="F343" s="122"/>
      <c r="G343" s="109"/>
      <c r="H343" s="105">
        <f>SUM(H331:H342)</f>
        <v>7.0166789922748288E-2</v>
      </c>
      <c r="I343" s="105">
        <f t="shared" ref="I343:V343" si="27">SUM(I331:I342)</f>
        <v>7.4281533056764683E-6</v>
      </c>
      <c r="J343" s="105">
        <f t="shared" si="27"/>
        <v>0</v>
      </c>
      <c r="K343" s="105">
        <f t="shared" si="27"/>
        <v>8.3531892765176474E-2</v>
      </c>
      <c r="L343" s="105">
        <f t="shared" si="27"/>
        <v>1.5871059625383536E-3</v>
      </c>
      <c r="M343" s="105">
        <f t="shared" si="27"/>
        <v>4.7613178876150554E-3</v>
      </c>
      <c r="N343" s="105">
        <f t="shared" si="27"/>
        <v>6.3484238501534144E-3</v>
      </c>
      <c r="O343" s="105">
        <f t="shared" si="27"/>
        <v>6.3484238501534144E-3</v>
      </c>
      <c r="P343" s="105">
        <f t="shared" si="27"/>
        <v>1.5105304194686943E-4</v>
      </c>
      <c r="Q343" s="105">
        <f t="shared" si="27"/>
        <v>4.5942541020847051E-3</v>
      </c>
      <c r="R343" s="106">
        <f t="shared" si="27"/>
        <v>96.476562564122275</v>
      </c>
      <c r="S343" s="105">
        <f t="shared" si="27"/>
        <v>1.8783957966736623E-3</v>
      </c>
      <c r="T343" s="105">
        <f t="shared" si="27"/>
        <v>1.8783957966736636E-4</v>
      </c>
      <c r="U343" s="105">
        <f t="shared" si="27"/>
        <v>7.9153318010211445E-5</v>
      </c>
      <c r="V343" s="106">
        <f t="shared" si="27"/>
        <v>96.578935135040993</v>
      </c>
    </row>
    <row r="344" spans="2:22" x14ac:dyDescent="0.35">
      <c r="B344" s="85">
        <v>205</v>
      </c>
      <c r="C344" s="86" t="s">
        <v>89</v>
      </c>
      <c r="D344" s="86" t="s">
        <v>63</v>
      </c>
      <c r="E344" s="86" t="s">
        <v>21</v>
      </c>
      <c r="F344" s="121">
        <v>1</v>
      </c>
      <c r="G344" s="85" t="s">
        <v>90</v>
      </c>
      <c r="H344" s="103">
        <v>24.2718537705594</v>
      </c>
      <c r="I344" s="103">
        <v>3.0651559215394962E-4</v>
      </c>
      <c r="J344" s="103">
        <v>0</v>
      </c>
      <c r="K344" s="103">
        <v>5.9908749778513224</v>
      </c>
      <c r="L344" s="103">
        <v>0.16410989702879922</v>
      </c>
      <c r="M344" s="103">
        <v>0.49232969108639757</v>
      </c>
      <c r="N344" s="103">
        <v>0.65643958811519687</v>
      </c>
      <c r="O344" s="103">
        <v>0.65643958811519687</v>
      </c>
      <c r="P344" s="103">
        <v>6.2330582977626952E-3</v>
      </c>
      <c r="Q344" s="103">
        <v>4.851572318883016</v>
      </c>
      <c r="R344" s="104">
        <v>7317.7274910772348</v>
      </c>
      <c r="S344" s="103">
        <v>20.702031273423007</v>
      </c>
      <c r="T344" s="103">
        <v>0.11653790536269683</v>
      </c>
      <c r="U344" s="103">
        <v>0.13740580431958474</v>
      </c>
      <c r="V344" s="104">
        <v>7928.2669116541938</v>
      </c>
    </row>
    <row r="345" spans="2:22" x14ac:dyDescent="0.35">
      <c r="B345" s="85">
        <v>205</v>
      </c>
      <c r="C345" s="86" t="s">
        <v>89</v>
      </c>
      <c r="D345" s="86" t="s">
        <v>63</v>
      </c>
      <c r="E345" s="86" t="s">
        <v>22</v>
      </c>
      <c r="F345" s="121">
        <v>1</v>
      </c>
      <c r="G345" s="85" t="s">
        <v>90</v>
      </c>
      <c r="H345" s="103">
        <v>42.018112319203794</v>
      </c>
      <c r="I345" s="103">
        <v>6.5846040268149376E-4</v>
      </c>
      <c r="J345" s="103">
        <v>0</v>
      </c>
      <c r="K345" s="103">
        <v>10.371076724885141</v>
      </c>
      <c r="L345" s="103">
        <v>0.28409812250982958</v>
      </c>
      <c r="M345" s="103">
        <v>0.85229436752948873</v>
      </c>
      <c r="N345" s="103">
        <v>1.1363924900393183</v>
      </c>
      <c r="O345" s="103">
        <v>1.1363924900393183</v>
      </c>
      <c r="P345" s="103">
        <v>1.3389929196882991E-2</v>
      </c>
      <c r="Q345" s="103">
        <v>7.9772440705425183</v>
      </c>
      <c r="R345" s="104">
        <v>11937.87681907554</v>
      </c>
      <c r="S345" s="103">
        <v>33.279083528334631</v>
      </c>
      <c r="T345" s="103">
        <v>0.20174407951130632</v>
      </c>
      <c r="U345" s="103">
        <v>0.19165139866380443</v>
      </c>
      <c r="V345" s="104">
        <v>12923.153338939403</v>
      </c>
    </row>
    <row r="346" spans="2:22" x14ac:dyDescent="0.35">
      <c r="B346" s="85">
        <v>205</v>
      </c>
      <c r="C346" s="86" t="s">
        <v>89</v>
      </c>
      <c r="D346" s="86" t="s">
        <v>63</v>
      </c>
      <c r="E346" s="86" t="s">
        <v>23</v>
      </c>
      <c r="F346" s="121">
        <v>1</v>
      </c>
      <c r="G346" s="85" t="s">
        <v>90</v>
      </c>
      <c r="H346" s="103">
        <v>77.156333102676243</v>
      </c>
      <c r="I346" s="103">
        <v>2.9664702387787599E-3</v>
      </c>
      <c r="J346" s="103">
        <v>0</v>
      </c>
      <c r="K346" s="103">
        <v>23.127440566346586</v>
      </c>
      <c r="L346" s="103">
        <v>0.63353715507581476</v>
      </c>
      <c r="M346" s="103">
        <v>1.9006114652274444</v>
      </c>
      <c r="N346" s="103">
        <v>2.534148620303259</v>
      </c>
      <c r="O346" s="103">
        <v>2.534148620303259</v>
      </c>
      <c r="P346" s="103">
        <v>6.032378909977016E-2</v>
      </c>
      <c r="Q346" s="103">
        <v>38.178795562859726</v>
      </c>
      <c r="R346" s="104">
        <v>34274.93802326289</v>
      </c>
      <c r="S346" s="103">
        <v>65.697976407109294</v>
      </c>
      <c r="T346" s="103">
        <v>0.4498881198433819</v>
      </c>
      <c r="U346" s="103">
        <v>2.8161888590774158</v>
      </c>
      <c r="V346" s="104">
        <v>36233.701714420444</v>
      </c>
    </row>
    <row r="347" spans="2:22" x14ac:dyDescent="0.35">
      <c r="B347" s="85">
        <v>205</v>
      </c>
      <c r="C347" s="86" t="s">
        <v>89</v>
      </c>
      <c r="D347" s="86" t="s">
        <v>63</v>
      </c>
      <c r="E347" s="86" t="s">
        <v>24</v>
      </c>
      <c r="F347" s="121">
        <v>2</v>
      </c>
      <c r="G347" s="85" t="s">
        <v>90</v>
      </c>
      <c r="H347" s="103">
        <v>141.75615292873391</v>
      </c>
      <c r="I347" s="103">
        <v>2.4501331956403929E-3</v>
      </c>
      <c r="J347" s="103">
        <v>0</v>
      </c>
      <c r="K347" s="103">
        <v>39.817094190001178</v>
      </c>
      <c r="L347" s="103">
        <v>1.0907220150086825</v>
      </c>
      <c r="M347" s="103">
        <v>3.2721660450260477</v>
      </c>
      <c r="N347" s="103">
        <v>4.36288806003473</v>
      </c>
      <c r="O347" s="103">
        <v>4.36288806003473</v>
      </c>
      <c r="P347" s="103">
        <v>4.9823967969759242E-2</v>
      </c>
      <c r="Q347" s="103">
        <v>78.420662943573447</v>
      </c>
      <c r="R347" s="104">
        <v>70597.925658834763</v>
      </c>
      <c r="S347" s="103">
        <v>99.713346765718555</v>
      </c>
      <c r="T347" s="103">
        <v>0.77454474875324275</v>
      </c>
      <c r="U347" s="103">
        <v>2.190391417179109</v>
      </c>
      <c r="V347" s="104">
        <v>73595.153726694509</v>
      </c>
    </row>
    <row r="348" spans="2:22" x14ac:dyDescent="0.35">
      <c r="B348" s="85">
        <v>205</v>
      </c>
      <c r="C348" s="86" t="s">
        <v>89</v>
      </c>
      <c r="D348" s="86" t="s">
        <v>63</v>
      </c>
      <c r="E348" s="86" t="s">
        <v>25</v>
      </c>
      <c r="F348" s="121">
        <v>2</v>
      </c>
      <c r="G348" s="85" t="s">
        <v>90</v>
      </c>
      <c r="H348" s="103">
        <v>78.900104071379502</v>
      </c>
      <c r="I348" s="103">
        <v>3.6372033843786903E-4</v>
      </c>
      <c r="J348" s="103">
        <v>0</v>
      </c>
      <c r="K348" s="103">
        <v>19.474435850649023</v>
      </c>
      <c r="L348" s="103">
        <v>0.53346926349817092</v>
      </c>
      <c r="M348" s="103">
        <v>1.6004077904945133</v>
      </c>
      <c r="N348" s="103">
        <v>2.1338770539926837</v>
      </c>
      <c r="O348" s="103">
        <v>2.1338770539926837</v>
      </c>
      <c r="P348" s="103">
        <v>7.3963287075671904E-3</v>
      </c>
      <c r="Q348" s="103">
        <v>39.388851856005566</v>
      </c>
      <c r="R348" s="104">
        <v>29533.93153108755</v>
      </c>
      <c r="S348" s="103">
        <v>43.599022280479375</v>
      </c>
      <c r="T348" s="103">
        <v>0.37882779569685238</v>
      </c>
      <c r="U348" s="103">
        <v>1.6338788976293033</v>
      </c>
      <c r="V348" s="104">
        <v>30855.093520800645</v>
      </c>
    </row>
    <row r="349" spans="2:22" x14ac:dyDescent="0.35">
      <c r="B349" s="85">
        <v>205</v>
      </c>
      <c r="C349" s="86" t="s">
        <v>89</v>
      </c>
      <c r="D349" s="86" t="s">
        <v>63</v>
      </c>
      <c r="E349" s="86" t="s">
        <v>26</v>
      </c>
      <c r="F349" s="121">
        <v>2</v>
      </c>
      <c r="G349" s="85" t="s">
        <v>90</v>
      </c>
      <c r="H349" s="103">
        <v>71.501672774715232</v>
      </c>
      <c r="I349" s="103">
        <v>1.0317116258945669E-3</v>
      </c>
      <c r="J349" s="103">
        <v>0</v>
      </c>
      <c r="K349" s="103">
        <v>18.680162982622665</v>
      </c>
      <c r="L349" s="103">
        <v>0.51171150038902902</v>
      </c>
      <c r="M349" s="103">
        <v>1.5351345011670872</v>
      </c>
      <c r="N349" s="103">
        <v>2.0468460015561161</v>
      </c>
      <c r="O349" s="103">
        <v>2.0468460015561161</v>
      </c>
      <c r="P349" s="103">
        <v>2.0980070428033872E-2</v>
      </c>
      <c r="Q349" s="103">
        <v>36.139240895016897</v>
      </c>
      <c r="R349" s="104">
        <v>26117.662544685154</v>
      </c>
      <c r="S349" s="103">
        <v>39.400202974577574</v>
      </c>
      <c r="T349" s="103">
        <v>0.3633771483926731</v>
      </c>
      <c r="U349" s="103">
        <v>1.311308925332817</v>
      </c>
      <c r="V349" s="104">
        <v>27317.163172297383</v>
      </c>
    </row>
    <row r="350" spans="2:22" x14ac:dyDescent="0.35">
      <c r="B350" s="85">
        <v>205</v>
      </c>
      <c r="C350" s="86" t="s">
        <v>89</v>
      </c>
      <c r="D350" s="86" t="s">
        <v>63</v>
      </c>
      <c r="E350" s="86" t="s">
        <v>27</v>
      </c>
      <c r="F350" s="121">
        <v>3</v>
      </c>
      <c r="G350" s="85" t="s">
        <v>90</v>
      </c>
      <c r="H350" s="103">
        <v>25.887996263624885</v>
      </c>
      <c r="I350" s="103">
        <v>5.1671854163917079E-4</v>
      </c>
      <c r="J350" s="103">
        <v>0</v>
      </c>
      <c r="K350" s="103">
        <v>6.3897776621651277</v>
      </c>
      <c r="L350" s="103">
        <v>0.17503716202586139</v>
      </c>
      <c r="M350" s="103">
        <v>0.52511148607758396</v>
      </c>
      <c r="N350" s="103">
        <v>0.70014864810344557</v>
      </c>
      <c r="O350" s="103">
        <v>0.70014864810344557</v>
      </c>
      <c r="P350" s="103">
        <v>1.0507578981346674E-2</v>
      </c>
      <c r="Q350" s="103">
        <v>5.4306537443057961</v>
      </c>
      <c r="R350" s="104">
        <v>7300.1629866814073</v>
      </c>
      <c r="S350" s="103">
        <v>20.495449109693521</v>
      </c>
      <c r="T350" s="103">
        <v>0.12429758711959456</v>
      </c>
      <c r="U350" s="103">
        <v>0.53872499514432937</v>
      </c>
      <c r="V350" s="104">
        <v>7906.9744223395155</v>
      </c>
    </row>
    <row r="351" spans="2:22" x14ac:dyDescent="0.35">
      <c r="B351" s="85">
        <v>205</v>
      </c>
      <c r="C351" s="86" t="s">
        <v>89</v>
      </c>
      <c r="D351" s="86" t="s">
        <v>63</v>
      </c>
      <c r="E351" s="86" t="s">
        <v>28</v>
      </c>
      <c r="F351" s="121">
        <v>3</v>
      </c>
      <c r="G351" s="85" t="s">
        <v>90</v>
      </c>
      <c r="H351" s="103">
        <v>58.218954742178028</v>
      </c>
      <c r="I351" s="103">
        <v>5.3223210168539654E-4</v>
      </c>
      <c r="J351" s="103">
        <v>0</v>
      </c>
      <c r="K351" s="103">
        <v>15.381016123157869</v>
      </c>
      <c r="L351" s="103">
        <v>0.42133694685697737</v>
      </c>
      <c r="M351" s="103">
        <v>1.264010840570932</v>
      </c>
      <c r="N351" s="103">
        <v>1.6853477874279095</v>
      </c>
      <c r="O351" s="103">
        <v>1.6853477874279095</v>
      </c>
      <c r="P351" s="103">
        <v>1.082305045049595E-2</v>
      </c>
      <c r="Q351" s="103">
        <v>31.768106214264819</v>
      </c>
      <c r="R351" s="104">
        <v>22229.628472420656</v>
      </c>
      <c r="S351" s="103">
        <v>30.841628425398948</v>
      </c>
      <c r="T351" s="103">
        <v>0.29920026840312569</v>
      </c>
      <c r="U351" s="103">
        <v>1.5234054847444536</v>
      </c>
      <c r="V351" s="104">
        <v>23172.482139458662</v>
      </c>
    </row>
    <row r="352" spans="2:22" x14ac:dyDescent="0.35">
      <c r="B352" s="85">
        <v>205</v>
      </c>
      <c r="C352" s="86" t="s">
        <v>89</v>
      </c>
      <c r="D352" s="86" t="s">
        <v>63</v>
      </c>
      <c r="E352" s="86" t="s">
        <v>29</v>
      </c>
      <c r="F352" s="121">
        <v>3</v>
      </c>
      <c r="G352" s="85" t="s">
        <v>90</v>
      </c>
      <c r="H352" s="103">
        <v>26.320761315080691</v>
      </c>
      <c r="I352" s="103">
        <v>5.4295173103994143E-4</v>
      </c>
      <c r="J352" s="103">
        <v>0</v>
      </c>
      <c r="K352" s="103">
        <v>7.0578709771259023</v>
      </c>
      <c r="L352" s="103">
        <v>0.19333844948874296</v>
      </c>
      <c r="M352" s="103">
        <v>0.58001534846622893</v>
      </c>
      <c r="N352" s="103">
        <v>0.77335379795497183</v>
      </c>
      <c r="O352" s="103">
        <v>0.77335379795497183</v>
      </c>
      <c r="P352" s="103">
        <v>1.1041036342266601E-2</v>
      </c>
      <c r="Q352" s="103">
        <v>9.3421962340575568</v>
      </c>
      <c r="R352" s="104">
        <v>8963.1139556905764</v>
      </c>
      <c r="S352" s="103">
        <v>18.782968183345034</v>
      </c>
      <c r="T352" s="103">
        <v>0.137293718035395</v>
      </c>
      <c r="U352" s="103">
        <v>0.44866464027335073</v>
      </c>
      <c r="V352" s="104">
        <v>9525.4199001036104</v>
      </c>
    </row>
    <row r="353" spans="2:22" x14ac:dyDescent="0.35">
      <c r="B353" s="85">
        <v>205</v>
      </c>
      <c r="C353" s="86" t="s">
        <v>89</v>
      </c>
      <c r="D353" s="86" t="s">
        <v>63</v>
      </c>
      <c r="E353" s="86" t="s">
        <v>30</v>
      </c>
      <c r="F353" s="121">
        <v>4</v>
      </c>
      <c r="G353" s="85" t="s">
        <v>90</v>
      </c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4"/>
      <c r="S353" s="103"/>
      <c r="T353" s="103"/>
      <c r="U353" s="103"/>
      <c r="V353" s="104"/>
    </row>
    <row r="354" spans="2:22" x14ac:dyDescent="0.35">
      <c r="B354" s="85">
        <v>205</v>
      </c>
      <c r="C354" s="86" t="s">
        <v>89</v>
      </c>
      <c r="D354" s="86" t="s">
        <v>63</v>
      </c>
      <c r="E354" s="86" t="s">
        <v>31</v>
      </c>
      <c r="F354" s="121">
        <v>4</v>
      </c>
      <c r="G354" s="85" t="s">
        <v>90</v>
      </c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4"/>
      <c r="S354" s="103"/>
      <c r="T354" s="103"/>
      <c r="U354" s="103"/>
      <c r="V354" s="104"/>
    </row>
    <row r="355" spans="2:22" x14ac:dyDescent="0.35">
      <c r="B355" s="85">
        <v>205</v>
      </c>
      <c r="C355" s="86" t="s">
        <v>89</v>
      </c>
      <c r="D355" s="86" t="s">
        <v>63</v>
      </c>
      <c r="E355" s="86" t="s">
        <v>32</v>
      </c>
      <c r="F355" s="121">
        <v>4</v>
      </c>
      <c r="G355" s="85" t="s">
        <v>90</v>
      </c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4"/>
      <c r="S355" s="103"/>
      <c r="T355" s="103"/>
      <c r="U355" s="103"/>
      <c r="V355" s="104"/>
    </row>
    <row r="356" spans="2:22" x14ac:dyDescent="0.35">
      <c r="B356" s="109">
        <v>205</v>
      </c>
      <c r="C356" s="107" t="s">
        <v>89</v>
      </c>
      <c r="D356" s="107"/>
      <c r="E356" s="107" t="s">
        <v>62</v>
      </c>
      <c r="F356" s="122"/>
      <c r="G356" s="109"/>
      <c r="H356" s="105">
        <f>SUM(H344:H355)</f>
        <v>546.03194128815176</v>
      </c>
      <c r="I356" s="105">
        <f t="shared" ref="I356:V356" si="28">SUM(I344:I355)</f>
        <v>9.3689137679515422E-3</v>
      </c>
      <c r="J356" s="105">
        <f t="shared" si="28"/>
        <v>0</v>
      </c>
      <c r="K356" s="105">
        <f t="shared" si="28"/>
        <v>146.28975005480481</v>
      </c>
      <c r="L356" s="105">
        <f t="shared" si="28"/>
        <v>4.0073605118819078</v>
      </c>
      <c r="M356" s="105">
        <f t="shared" si="28"/>
        <v>12.022081535645725</v>
      </c>
      <c r="N356" s="105">
        <f t="shared" si="28"/>
        <v>16.029442047527631</v>
      </c>
      <c r="O356" s="105">
        <f t="shared" si="28"/>
        <v>16.029442047527631</v>
      </c>
      <c r="P356" s="105">
        <f t="shared" si="28"/>
        <v>0.19051880947388536</v>
      </c>
      <c r="Q356" s="105">
        <f t="shared" si="28"/>
        <v>251.49732383950936</v>
      </c>
      <c r="R356" s="106">
        <f t="shared" si="28"/>
        <v>218272.96748281579</v>
      </c>
      <c r="S356" s="105">
        <f t="shared" si="28"/>
        <v>372.51170894807996</v>
      </c>
      <c r="T356" s="105">
        <f t="shared" si="28"/>
        <v>2.8457113711182687</v>
      </c>
      <c r="U356" s="105">
        <f t="shared" si="28"/>
        <v>10.791620422364169</v>
      </c>
      <c r="V356" s="106">
        <f t="shared" si="28"/>
        <v>229457.40884670839</v>
      </c>
    </row>
    <row r="357" spans="2:22" x14ac:dyDescent="0.35">
      <c r="B357" s="85">
        <v>206</v>
      </c>
      <c r="C357" s="86" t="s">
        <v>88</v>
      </c>
      <c r="D357" s="86" t="s">
        <v>63</v>
      </c>
      <c r="E357" s="86" t="s">
        <v>21</v>
      </c>
      <c r="F357" s="121">
        <v>1</v>
      </c>
      <c r="G357" s="85" t="s">
        <v>66</v>
      </c>
      <c r="H357" s="103">
        <v>2.3659775178092538E-2</v>
      </c>
      <c r="I357" s="103">
        <v>1.3090524357332893E-3</v>
      </c>
      <c r="J357" s="103">
        <v>0</v>
      </c>
      <c r="K357" s="103">
        <v>0.11695457048261651</v>
      </c>
      <c r="L357" s="103">
        <v>6.3276455547319073E-4</v>
      </c>
      <c r="M357" s="103">
        <v>1.8874047926160185E-3</v>
      </c>
      <c r="N357" s="103">
        <v>2.520169348089209E-3</v>
      </c>
      <c r="O357" s="103">
        <v>2.520169348089209E-3</v>
      </c>
      <c r="P357" s="103">
        <v>2.66198534613395E-2</v>
      </c>
      <c r="Q357" s="103">
        <v>7.0129002167991835E-3</v>
      </c>
      <c r="R357" s="104">
        <v>156.28499099566667</v>
      </c>
      <c r="S357" s="103">
        <v>2.9636885303227722E-3</v>
      </c>
      <c r="T357" s="103">
        <v>2.9636885303227723E-4</v>
      </c>
      <c r="U357" s="103">
        <v>2.7584378076242213E-3</v>
      </c>
      <c r="V357" s="104">
        <v>156.44651202056929</v>
      </c>
    </row>
    <row r="358" spans="2:22" x14ac:dyDescent="0.35">
      <c r="B358" s="85">
        <v>206</v>
      </c>
      <c r="C358" s="86" t="s">
        <v>88</v>
      </c>
      <c r="D358" s="86" t="s">
        <v>63</v>
      </c>
      <c r="E358" s="86" t="s">
        <v>22</v>
      </c>
      <c r="F358" s="121">
        <v>1</v>
      </c>
      <c r="G358" s="85" t="s">
        <v>66</v>
      </c>
      <c r="H358" s="103">
        <v>2.2843020099209483E-2</v>
      </c>
      <c r="I358" s="103">
        <v>1.1898061286266374E-3</v>
      </c>
      <c r="J358" s="103">
        <v>0</v>
      </c>
      <c r="K358" s="103">
        <v>0.11291720162677413</v>
      </c>
      <c r="L358" s="103">
        <v>6.109209977669263E-4</v>
      </c>
      <c r="M358" s="103">
        <v>1.8222500124596655E-3</v>
      </c>
      <c r="N358" s="103">
        <v>2.4331710102265917E-3</v>
      </c>
      <c r="O358" s="103">
        <v>2.4331710102265917E-3</v>
      </c>
      <c r="P358" s="103">
        <v>2.419495501240395E-2</v>
      </c>
      <c r="Q358" s="103">
        <v>6.7844426227069285E-3</v>
      </c>
      <c r="R358" s="104">
        <v>150.6134721444125</v>
      </c>
      <c r="S358" s="103">
        <v>2.8613795421287545E-3</v>
      </c>
      <c r="T358" s="103">
        <v>2.8613795421287549E-4</v>
      </c>
      <c r="U358" s="103">
        <v>2.5061625620057992E-3</v>
      </c>
      <c r="V358" s="104">
        <v>150.76941732945852</v>
      </c>
    </row>
    <row r="359" spans="2:22" x14ac:dyDescent="0.35">
      <c r="B359" s="85">
        <v>206</v>
      </c>
      <c r="C359" s="86" t="s">
        <v>88</v>
      </c>
      <c r="D359" s="86" t="s">
        <v>63</v>
      </c>
      <c r="E359" s="86" t="s">
        <v>23</v>
      </c>
      <c r="F359" s="121">
        <v>1</v>
      </c>
      <c r="G359" s="85" t="s">
        <v>66</v>
      </c>
      <c r="H359" s="103">
        <v>2.4879921988537574E-2</v>
      </c>
      <c r="I359" s="103">
        <v>1.3198153716872793E-3</v>
      </c>
      <c r="J359" s="103">
        <v>0</v>
      </c>
      <c r="K359" s="103">
        <v>0.12298597801152096</v>
      </c>
      <c r="L359" s="103">
        <v>6.6539655000026339E-4</v>
      </c>
      <c r="M359" s="103">
        <v>1.9847392313583384E-3</v>
      </c>
      <c r="N359" s="103">
        <v>2.6501357813586016E-3</v>
      </c>
      <c r="O359" s="103">
        <v>2.6501357813586016E-3</v>
      </c>
      <c r="P359" s="103">
        <v>2.6838720001814257E-2</v>
      </c>
      <c r="Q359" s="103">
        <v>7.3852859762868961E-3</v>
      </c>
      <c r="R359" s="104">
        <v>163.67130931744532</v>
      </c>
      <c r="S359" s="103">
        <v>3.1165274766021172E-3</v>
      </c>
      <c r="T359" s="103">
        <v>3.1165274766021173E-4</v>
      </c>
      <c r="U359" s="103">
        <v>2.7733192403394846E-3</v>
      </c>
      <c r="V359" s="104">
        <v>163.8411600649201</v>
      </c>
    </row>
    <row r="360" spans="2:22" x14ac:dyDescent="0.35">
      <c r="B360" s="85">
        <v>206</v>
      </c>
      <c r="C360" s="86" t="s">
        <v>88</v>
      </c>
      <c r="D360" s="86" t="s">
        <v>63</v>
      </c>
      <c r="E360" s="86" t="s">
        <v>24</v>
      </c>
      <c r="F360" s="121">
        <v>2</v>
      </c>
      <c r="G360" s="85" t="s">
        <v>66</v>
      </c>
      <c r="H360" s="103">
        <v>2.4318409531808052E-2</v>
      </c>
      <c r="I360" s="103">
        <v>1.2417517064084779E-3</v>
      </c>
      <c r="J360" s="103">
        <v>0</v>
      </c>
      <c r="K360" s="103">
        <v>0.12021031984473296</v>
      </c>
      <c r="L360" s="103">
        <v>6.5037928219443468E-4</v>
      </c>
      <c r="M360" s="103">
        <v>1.9399458512874151E-3</v>
      </c>
      <c r="N360" s="103">
        <v>2.5903251334818494E-3</v>
      </c>
      <c r="O360" s="103">
        <v>2.5903251334818494E-3</v>
      </c>
      <c r="P360" s="103">
        <v>2.5251279137222225E-2</v>
      </c>
      <c r="Q360" s="103">
        <v>7.2276350022925659E-3</v>
      </c>
      <c r="R360" s="104">
        <v>159.78270754495043</v>
      </c>
      <c r="S360" s="103">
        <v>3.0461908814689758E-3</v>
      </c>
      <c r="T360" s="103">
        <v>3.0461908814689761E-4</v>
      </c>
      <c r="U360" s="103">
        <v>2.6113993408338962E-3</v>
      </c>
      <c r="V360" s="104">
        <v>159.94872494799048</v>
      </c>
    </row>
    <row r="361" spans="2:22" x14ac:dyDescent="0.35">
      <c r="B361" s="85">
        <v>206</v>
      </c>
      <c r="C361" s="86" t="s">
        <v>88</v>
      </c>
      <c r="D361" s="86" t="s">
        <v>63</v>
      </c>
      <c r="E361" s="86" t="s">
        <v>25</v>
      </c>
      <c r="F361" s="121">
        <v>2</v>
      </c>
      <c r="G361" s="85" t="s">
        <v>66</v>
      </c>
      <c r="H361" s="103">
        <v>2.7917858088850341E-2</v>
      </c>
      <c r="I361" s="103">
        <v>1.3095456916092322E-3</v>
      </c>
      <c r="J361" s="103">
        <v>0</v>
      </c>
      <c r="K361" s="103">
        <v>0.13800304850738518</v>
      </c>
      <c r="L361" s="103">
        <v>7.4664407968306004E-4</v>
      </c>
      <c r="M361" s="103">
        <v>2.2270836793605617E-3</v>
      </c>
      <c r="N361" s="103">
        <v>2.9737277590436212E-3</v>
      </c>
      <c r="O361" s="103">
        <v>2.9737277590436212E-3</v>
      </c>
      <c r="P361" s="103">
        <v>2.6629883922135514E-2</v>
      </c>
      <c r="Q361" s="103">
        <v>8.317358130473405E-3</v>
      </c>
      <c r="R361" s="104">
        <v>183.18789625328748</v>
      </c>
      <c r="S361" s="103">
        <v>3.4970677103354927E-3</v>
      </c>
      <c r="T361" s="103">
        <v>3.4970677103354927E-4</v>
      </c>
      <c r="U361" s="103">
        <v>2.7867878326452242E-3</v>
      </c>
      <c r="V361" s="104">
        <v>183.37848644350078</v>
      </c>
    </row>
    <row r="362" spans="2:22" x14ac:dyDescent="0.35">
      <c r="B362" s="85">
        <v>206</v>
      </c>
      <c r="C362" s="86" t="s">
        <v>88</v>
      </c>
      <c r="D362" s="86" t="s">
        <v>63</v>
      </c>
      <c r="E362" s="86" t="s">
        <v>26</v>
      </c>
      <c r="F362" s="121">
        <v>2</v>
      </c>
      <c r="G362" s="85" t="s">
        <v>66</v>
      </c>
      <c r="H362" s="103">
        <v>2.7309565566084451E-2</v>
      </c>
      <c r="I362" s="103">
        <v>1.2807360321799195E-3</v>
      </c>
      <c r="J362" s="103">
        <v>0</v>
      </c>
      <c r="K362" s="103">
        <v>0.13499614796871287</v>
      </c>
      <c r="L362" s="103">
        <v>7.3037571090658806E-4</v>
      </c>
      <c r="M362" s="103">
        <v>2.1785585258399186E-3</v>
      </c>
      <c r="N362" s="103">
        <v>2.9089342367465063E-3</v>
      </c>
      <c r="O362" s="103">
        <v>2.9089342367465063E-3</v>
      </c>
      <c r="P362" s="103">
        <v>2.6044033507480569E-2</v>
      </c>
      <c r="Q362" s="103">
        <v>8.1373539127618504E-3</v>
      </c>
      <c r="R362" s="104">
        <v>178.72923798920456</v>
      </c>
      <c r="S362" s="103">
        <v>3.4208713154318059E-3</v>
      </c>
      <c r="T362" s="103">
        <v>3.4208713154318062E-4</v>
      </c>
      <c r="U362" s="103">
        <v>2.7048179710767962E-3</v>
      </c>
      <c r="V362" s="104">
        <v>178.91567547589557</v>
      </c>
    </row>
    <row r="363" spans="2:22" x14ac:dyDescent="0.35">
      <c r="B363" s="85">
        <v>206</v>
      </c>
      <c r="C363" s="86" t="s">
        <v>88</v>
      </c>
      <c r="D363" s="86" t="s">
        <v>63</v>
      </c>
      <c r="E363" s="86" t="s">
        <v>27</v>
      </c>
      <c r="F363" s="121">
        <v>3</v>
      </c>
      <c r="G363" s="85" t="s">
        <v>66</v>
      </c>
      <c r="H363" s="103">
        <v>2.7477545369812933E-2</v>
      </c>
      <c r="I363" s="103">
        <v>1.3232967422707545E-3</v>
      </c>
      <c r="J363" s="103">
        <v>0</v>
      </c>
      <c r="K363" s="103">
        <v>0.13582650268032528</v>
      </c>
      <c r="L363" s="103">
        <v>7.34868216225622E-4</v>
      </c>
      <c r="M363" s="103">
        <v>2.1919587329100772E-3</v>
      </c>
      <c r="N363" s="103">
        <v>2.9268269491356993E-3</v>
      </c>
      <c r="O363" s="103">
        <v>2.9268269491356993E-3</v>
      </c>
      <c r="P363" s="103">
        <v>2.6909514396482492E-2</v>
      </c>
      <c r="Q363" s="103">
        <v>8.1811264730011612E-3</v>
      </c>
      <c r="R363" s="104">
        <v>179.79033337166666</v>
      </c>
      <c r="S363" s="103">
        <v>3.4419129277839361E-3</v>
      </c>
      <c r="T363" s="103">
        <v>3.4419129277839364E-4</v>
      </c>
      <c r="U363" s="103">
        <v>2.7903152389269696E-3</v>
      </c>
      <c r="V363" s="104">
        <v>179.97791762623089</v>
      </c>
    </row>
    <row r="364" spans="2:22" x14ac:dyDescent="0.35">
      <c r="B364" s="85">
        <v>206</v>
      </c>
      <c r="C364" s="86" t="s">
        <v>88</v>
      </c>
      <c r="D364" s="86" t="s">
        <v>63</v>
      </c>
      <c r="E364" s="86" t="s">
        <v>28</v>
      </c>
      <c r="F364" s="121">
        <v>3</v>
      </c>
      <c r="G364" s="85" t="s">
        <v>66</v>
      </c>
      <c r="H364" s="103">
        <v>2.7824597347041555E-2</v>
      </c>
      <c r="I364" s="103">
        <v>1.3190035629902161E-3</v>
      </c>
      <c r="J364" s="103">
        <v>0</v>
      </c>
      <c r="K364" s="103">
        <v>0.13754204370412587</v>
      </c>
      <c r="L364" s="103">
        <v>7.441498847302533E-4</v>
      </c>
      <c r="M364" s="103">
        <v>2.2196440156389964E-3</v>
      </c>
      <c r="N364" s="103">
        <v>2.9637939003692498E-3</v>
      </c>
      <c r="O364" s="103">
        <v>2.9637939003692498E-3</v>
      </c>
      <c r="P364" s="103">
        <v>2.6822211703166645E-2</v>
      </c>
      <c r="Q364" s="103">
        <v>8.2874536719069886E-3</v>
      </c>
      <c r="R364" s="104">
        <v>182.27686272425711</v>
      </c>
      <c r="S364" s="103">
        <v>3.485385613242532E-3</v>
      </c>
      <c r="T364" s="103">
        <v>3.4853856132425315E-4</v>
      </c>
      <c r="U364" s="103">
        <v>2.7925859664532445E-3</v>
      </c>
      <c r="V364" s="104">
        <v>182.46681624017882</v>
      </c>
    </row>
    <row r="365" spans="2:22" x14ac:dyDescent="0.35">
      <c r="B365" s="85">
        <v>206</v>
      </c>
      <c r="C365" s="86" t="s">
        <v>88</v>
      </c>
      <c r="D365" s="86" t="s">
        <v>63</v>
      </c>
      <c r="E365" s="86" t="s">
        <v>29</v>
      </c>
      <c r="F365" s="121">
        <v>3</v>
      </c>
      <c r="G365" s="85" t="s">
        <v>66</v>
      </c>
      <c r="H365" s="103">
        <v>5.1108889714472864E-3</v>
      </c>
      <c r="I365" s="103">
        <v>1.2552320986023249E-3</v>
      </c>
      <c r="J365" s="103">
        <v>0</v>
      </c>
      <c r="K365" s="103">
        <v>2.5264053438404193E-2</v>
      </c>
      <c r="L365" s="103">
        <v>1.3668724084433168E-4</v>
      </c>
      <c r="M365" s="103">
        <v>4.0770955204045395E-4</v>
      </c>
      <c r="N365" s="103">
        <v>5.4439679288478555E-4</v>
      </c>
      <c r="O365" s="103">
        <v>5.4439679288478555E-4</v>
      </c>
      <c r="P365" s="103">
        <v>2.5525405715353208E-2</v>
      </c>
      <c r="Q365" s="103">
        <v>1.338475698969452E-3</v>
      </c>
      <c r="R365" s="104">
        <v>36.234278016269343</v>
      </c>
      <c r="S365" s="103">
        <v>6.4020401336935425E-4</v>
      </c>
      <c r="T365" s="103">
        <v>6.4020401336935433E-5</v>
      </c>
      <c r="U365" s="103">
        <v>2.5353945905824686E-3</v>
      </c>
      <c r="V365" s="104">
        <v>36.269169134997981</v>
      </c>
    </row>
    <row r="366" spans="2:22" x14ac:dyDescent="0.35">
      <c r="B366" s="85">
        <v>206</v>
      </c>
      <c r="C366" s="86" t="s">
        <v>88</v>
      </c>
      <c r="D366" s="86" t="s">
        <v>63</v>
      </c>
      <c r="E366" s="86" t="s">
        <v>30</v>
      </c>
      <c r="F366" s="121">
        <v>4</v>
      </c>
      <c r="G366" s="85" t="s">
        <v>66</v>
      </c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4"/>
      <c r="S366" s="103"/>
      <c r="T366" s="103"/>
      <c r="U366" s="103"/>
      <c r="V366" s="104"/>
    </row>
    <row r="367" spans="2:22" x14ac:dyDescent="0.35">
      <c r="B367" s="85">
        <v>206</v>
      </c>
      <c r="C367" s="86" t="s">
        <v>88</v>
      </c>
      <c r="D367" s="86" t="s">
        <v>63</v>
      </c>
      <c r="E367" s="86" t="s">
        <v>31</v>
      </c>
      <c r="F367" s="121">
        <v>4</v>
      </c>
      <c r="G367" s="85" t="s">
        <v>66</v>
      </c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4"/>
      <c r="S367" s="103"/>
      <c r="T367" s="103"/>
      <c r="U367" s="103"/>
      <c r="V367" s="104"/>
    </row>
    <row r="368" spans="2:22" x14ac:dyDescent="0.35">
      <c r="B368" s="85">
        <v>206</v>
      </c>
      <c r="C368" s="86" t="s">
        <v>88</v>
      </c>
      <c r="D368" s="86" t="s">
        <v>63</v>
      </c>
      <c r="E368" s="86" t="s">
        <v>32</v>
      </c>
      <c r="F368" s="121">
        <v>4</v>
      </c>
      <c r="G368" s="85" t="s">
        <v>66</v>
      </c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4"/>
      <c r="S368" s="103"/>
      <c r="T368" s="103"/>
      <c r="U368" s="103"/>
      <c r="V368" s="104"/>
    </row>
    <row r="369" spans="2:22" x14ac:dyDescent="0.35">
      <c r="B369" s="109">
        <v>206</v>
      </c>
      <c r="C369" s="86" t="s">
        <v>88</v>
      </c>
      <c r="D369" s="107"/>
      <c r="E369" s="107" t="s">
        <v>62</v>
      </c>
      <c r="F369" s="122"/>
      <c r="G369" s="109"/>
      <c r="H369" s="105">
        <f>SUM(H357:H368)</f>
        <v>0.21134158214088422</v>
      </c>
      <c r="I369" s="105">
        <f t="shared" ref="I369:V369" si="29">SUM(I357:I368)</f>
        <v>1.154823977010813E-2</v>
      </c>
      <c r="J369" s="105">
        <f t="shared" si="29"/>
        <v>0</v>
      </c>
      <c r="K369" s="105">
        <f t="shared" si="29"/>
        <v>1.0446998662645979</v>
      </c>
      <c r="L369" s="105">
        <f t="shared" si="29"/>
        <v>5.6521865178246694E-3</v>
      </c>
      <c r="M369" s="105">
        <f t="shared" si="29"/>
        <v>1.6859294393511446E-2</v>
      </c>
      <c r="N369" s="105">
        <f t="shared" si="29"/>
        <v>2.2511480911336115E-2</v>
      </c>
      <c r="O369" s="105">
        <f t="shared" si="29"/>
        <v>2.2511480911336115E-2</v>
      </c>
      <c r="P369" s="105">
        <f t="shared" si="29"/>
        <v>0.23483585685739833</v>
      </c>
      <c r="Q369" s="105">
        <f t="shared" si="29"/>
        <v>6.267203170519843E-2</v>
      </c>
      <c r="R369" s="106">
        <f t="shared" si="29"/>
        <v>1390.5710883571603</v>
      </c>
      <c r="S369" s="105">
        <f t="shared" si="29"/>
        <v>2.6473228010685738E-2</v>
      </c>
      <c r="T369" s="105">
        <f t="shared" si="29"/>
        <v>2.647322801068574E-3</v>
      </c>
      <c r="U369" s="105">
        <f t="shared" si="29"/>
        <v>2.4259220550488104E-2</v>
      </c>
      <c r="V369" s="106">
        <f t="shared" si="29"/>
        <v>1392.0138792837424</v>
      </c>
    </row>
    <row r="370" spans="2:22" x14ac:dyDescent="0.35">
      <c r="B370" s="85">
        <v>301</v>
      </c>
      <c r="C370" s="108" t="s">
        <v>86</v>
      </c>
      <c r="D370" s="88" t="s">
        <v>63</v>
      </c>
      <c r="E370" s="86" t="s">
        <v>21</v>
      </c>
      <c r="F370" s="121">
        <v>1</v>
      </c>
      <c r="G370" s="85" t="s">
        <v>87</v>
      </c>
      <c r="H370" s="103"/>
      <c r="I370" s="103"/>
      <c r="J370" s="103"/>
      <c r="K370" s="103"/>
      <c r="L370" s="103">
        <v>0.54124318853198838</v>
      </c>
      <c r="M370" s="103"/>
      <c r="N370" s="103">
        <v>0.18614023008517633</v>
      </c>
      <c r="O370" s="103">
        <v>0.18614023008517633</v>
      </c>
      <c r="P370" s="103"/>
      <c r="Q370" s="103"/>
      <c r="R370" s="104"/>
      <c r="S370" s="103"/>
      <c r="T370" s="103"/>
      <c r="U370" s="103"/>
      <c r="V370" s="104"/>
    </row>
    <row r="371" spans="2:22" x14ac:dyDescent="0.35">
      <c r="B371" s="85">
        <v>301</v>
      </c>
      <c r="C371" s="86" t="s">
        <v>86</v>
      </c>
      <c r="D371" s="88" t="s">
        <v>63</v>
      </c>
      <c r="E371" s="86" t="s">
        <v>22</v>
      </c>
      <c r="F371" s="121">
        <v>1</v>
      </c>
      <c r="G371" s="85" t="s">
        <v>87</v>
      </c>
      <c r="H371" s="103"/>
      <c r="I371" s="103"/>
      <c r="J371" s="103"/>
      <c r="K371" s="103"/>
      <c r="L371" s="103">
        <v>0.46372247269173972</v>
      </c>
      <c r="M371" s="103"/>
      <c r="N371" s="103">
        <v>0.15947989663689935</v>
      </c>
      <c r="O371" s="103">
        <v>0.15947989663689935</v>
      </c>
      <c r="P371" s="103"/>
      <c r="Q371" s="103"/>
      <c r="R371" s="104"/>
      <c r="S371" s="103"/>
      <c r="T371" s="103"/>
      <c r="U371" s="103"/>
      <c r="V371" s="104"/>
    </row>
    <row r="372" spans="2:22" x14ac:dyDescent="0.35">
      <c r="B372" s="85">
        <v>301</v>
      </c>
      <c r="C372" s="86" t="s">
        <v>86</v>
      </c>
      <c r="D372" s="88" t="s">
        <v>63</v>
      </c>
      <c r="E372" s="86" t="s">
        <v>23</v>
      </c>
      <c r="F372" s="121">
        <v>1</v>
      </c>
      <c r="G372" s="85" t="s">
        <v>87</v>
      </c>
      <c r="H372" s="103"/>
      <c r="I372" s="103"/>
      <c r="J372" s="103"/>
      <c r="K372" s="103"/>
      <c r="L372" s="103">
        <v>0.37883533628477695</v>
      </c>
      <c r="M372" s="103"/>
      <c r="N372" s="103">
        <v>0.13028616000084017</v>
      </c>
      <c r="O372" s="103">
        <v>0.13028616000084017</v>
      </c>
      <c r="P372" s="103"/>
      <c r="Q372" s="103"/>
      <c r="R372" s="104"/>
      <c r="S372" s="103"/>
      <c r="T372" s="103"/>
      <c r="U372" s="103"/>
      <c r="V372" s="104"/>
    </row>
    <row r="373" spans="2:22" x14ac:dyDescent="0.35">
      <c r="B373" s="85">
        <v>301</v>
      </c>
      <c r="C373" s="86" t="s">
        <v>86</v>
      </c>
      <c r="D373" s="88" t="s">
        <v>63</v>
      </c>
      <c r="E373" s="86" t="s">
        <v>24</v>
      </c>
      <c r="F373" s="121">
        <v>2</v>
      </c>
      <c r="G373" s="85" t="s">
        <v>87</v>
      </c>
      <c r="H373" s="103"/>
      <c r="I373" s="103"/>
      <c r="J373" s="103"/>
      <c r="K373" s="103"/>
      <c r="L373" s="103">
        <v>1.5046288117734521E-2</v>
      </c>
      <c r="M373" s="103"/>
      <c r="N373" s="103">
        <v>5.1746046721795032E-3</v>
      </c>
      <c r="O373" s="103">
        <v>5.1746046721795032E-3</v>
      </c>
      <c r="P373" s="103"/>
      <c r="Q373" s="103"/>
      <c r="R373" s="104"/>
      <c r="S373" s="103"/>
      <c r="T373" s="103"/>
      <c r="U373" s="103"/>
      <c r="V373" s="104"/>
    </row>
    <row r="374" spans="2:22" x14ac:dyDescent="0.35">
      <c r="B374" s="85">
        <v>301</v>
      </c>
      <c r="C374" s="86" t="s">
        <v>86</v>
      </c>
      <c r="D374" s="88" t="s">
        <v>63</v>
      </c>
      <c r="E374" s="86" t="s">
        <v>25</v>
      </c>
      <c r="F374" s="121">
        <v>2</v>
      </c>
      <c r="G374" s="85" t="s">
        <v>87</v>
      </c>
      <c r="H374" s="103"/>
      <c r="I374" s="103"/>
      <c r="J374" s="103"/>
      <c r="K374" s="103"/>
      <c r="L374" s="103">
        <v>0.34723757298367919</v>
      </c>
      <c r="M374" s="103"/>
      <c r="N374" s="103">
        <v>0.1194192981988543</v>
      </c>
      <c r="O374" s="103">
        <v>0.1194192981988543</v>
      </c>
      <c r="P374" s="103"/>
      <c r="Q374" s="103"/>
      <c r="R374" s="104"/>
      <c r="S374" s="103"/>
      <c r="T374" s="103"/>
      <c r="U374" s="103"/>
      <c r="V374" s="104"/>
    </row>
    <row r="375" spans="2:22" x14ac:dyDescent="0.35">
      <c r="B375" s="85">
        <v>301</v>
      </c>
      <c r="C375" s="86" t="s">
        <v>86</v>
      </c>
      <c r="D375" s="88" t="s">
        <v>63</v>
      </c>
      <c r="E375" s="86" t="s">
        <v>26</v>
      </c>
      <c r="F375" s="121">
        <v>2</v>
      </c>
      <c r="G375" s="85" t="s">
        <v>87</v>
      </c>
      <c r="H375" s="103"/>
      <c r="I375" s="103"/>
      <c r="J375" s="103"/>
      <c r="K375" s="103"/>
      <c r="L375" s="103">
        <v>0.33015461937892643</v>
      </c>
      <c r="M375" s="103"/>
      <c r="N375" s="103">
        <v>0.11354425906321607</v>
      </c>
      <c r="O375" s="103">
        <v>0.11354425906321607</v>
      </c>
      <c r="P375" s="103"/>
      <c r="Q375" s="103"/>
      <c r="R375" s="104"/>
      <c r="S375" s="103"/>
      <c r="T375" s="103"/>
      <c r="U375" s="103"/>
      <c r="V375" s="104"/>
    </row>
    <row r="376" spans="2:22" x14ac:dyDescent="0.35">
      <c r="B376" s="85">
        <v>301</v>
      </c>
      <c r="C376" s="86" t="s">
        <v>86</v>
      </c>
      <c r="D376" s="88" t="s">
        <v>63</v>
      </c>
      <c r="E376" s="86" t="s">
        <v>27</v>
      </c>
      <c r="F376" s="121">
        <v>3</v>
      </c>
      <c r="G376" s="85" t="s">
        <v>87</v>
      </c>
      <c r="H376" s="103"/>
      <c r="I376" s="103"/>
      <c r="J376" s="103"/>
      <c r="K376" s="103"/>
      <c r="L376" s="103">
        <v>0.41969181945525313</v>
      </c>
      <c r="M376" s="103"/>
      <c r="N376" s="103">
        <v>0.14433721013682554</v>
      </c>
      <c r="O376" s="103">
        <v>0.14433721013682554</v>
      </c>
      <c r="P376" s="103"/>
      <c r="Q376" s="103"/>
      <c r="R376" s="104"/>
      <c r="S376" s="103"/>
      <c r="T376" s="103"/>
      <c r="U376" s="103"/>
      <c r="V376" s="104"/>
    </row>
    <row r="377" spans="2:22" x14ac:dyDescent="0.35">
      <c r="B377" s="85">
        <v>301</v>
      </c>
      <c r="C377" s="86" t="s">
        <v>86</v>
      </c>
      <c r="D377" s="88" t="s">
        <v>63</v>
      </c>
      <c r="E377" s="86" t="s">
        <v>28</v>
      </c>
      <c r="F377" s="121">
        <v>3</v>
      </c>
      <c r="G377" s="85" t="s">
        <v>87</v>
      </c>
      <c r="H377" s="103"/>
      <c r="I377" s="103"/>
      <c r="J377" s="103"/>
      <c r="K377" s="103"/>
      <c r="L377" s="103">
        <v>0.41065090902093615</v>
      </c>
      <c r="M377" s="103"/>
      <c r="N377" s="103">
        <v>0.14122792916280033</v>
      </c>
      <c r="O377" s="103">
        <v>0.14122792916280033</v>
      </c>
      <c r="P377" s="103"/>
      <c r="Q377" s="103"/>
      <c r="R377" s="104"/>
      <c r="S377" s="103"/>
      <c r="T377" s="103"/>
      <c r="U377" s="103"/>
      <c r="V377" s="104"/>
    </row>
    <row r="378" spans="2:22" x14ac:dyDescent="0.35">
      <c r="B378" s="85">
        <v>301</v>
      </c>
      <c r="C378" s="86" t="s">
        <v>86</v>
      </c>
      <c r="D378" s="88" t="s">
        <v>63</v>
      </c>
      <c r="E378" s="86" t="s">
        <v>29</v>
      </c>
      <c r="F378" s="121">
        <v>3</v>
      </c>
      <c r="G378" s="85" t="s">
        <v>87</v>
      </c>
      <c r="H378" s="103"/>
      <c r="I378" s="103"/>
      <c r="J378" s="103"/>
      <c r="K378" s="103"/>
      <c r="L378" s="103">
        <v>0.40715174965707457</v>
      </c>
      <c r="M378" s="103"/>
      <c r="N378" s="103">
        <v>0.14002452495763978</v>
      </c>
      <c r="O378" s="103">
        <v>0.14002452495763978</v>
      </c>
      <c r="P378" s="103"/>
      <c r="Q378" s="103"/>
      <c r="R378" s="104"/>
      <c r="S378" s="103"/>
      <c r="T378" s="103"/>
      <c r="U378" s="103"/>
      <c r="V378" s="104"/>
    </row>
    <row r="379" spans="2:22" x14ac:dyDescent="0.35">
      <c r="B379" s="85">
        <v>301</v>
      </c>
      <c r="C379" s="86" t="s">
        <v>86</v>
      </c>
      <c r="D379" s="88" t="s">
        <v>63</v>
      </c>
      <c r="E379" s="86" t="s">
        <v>30</v>
      </c>
      <c r="F379" s="121">
        <v>4</v>
      </c>
      <c r="G379" s="85" t="s">
        <v>87</v>
      </c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4"/>
      <c r="S379" s="103"/>
      <c r="T379" s="103"/>
      <c r="U379" s="103"/>
      <c r="V379" s="104"/>
    </row>
    <row r="380" spans="2:22" x14ac:dyDescent="0.35">
      <c r="B380" s="85">
        <v>301</v>
      </c>
      <c r="C380" s="86" t="s">
        <v>86</v>
      </c>
      <c r="D380" s="88" t="s">
        <v>63</v>
      </c>
      <c r="E380" s="86" t="s">
        <v>31</v>
      </c>
      <c r="F380" s="121">
        <v>4</v>
      </c>
      <c r="G380" s="85" t="s">
        <v>87</v>
      </c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4"/>
      <c r="S380" s="103"/>
      <c r="T380" s="103"/>
      <c r="U380" s="103"/>
      <c r="V380" s="104"/>
    </row>
    <row r="381" spans="2:22" x14ac:dyDescent="0.35">
      <c r="B381" s="85">
        <v>301</v>
      </c>
      <c r="C381" s="86" t="s">
        <v>86</v>
      </c>
      <c r="D381" s="88" t="s">
        <v>63</v>
      </c>
      <c r="E381" s="86" t="s">
        <v>32</v>
      </c>
      <c r="F381" s="121">
        <v>4</v>
      </c>
      <c r="G381" s="85" t="s">
        <v>87</v>
      </c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4"/>
      <c r="S381" s="103"/>
      <c r="T381" s="103"/>
      <c r="U381" s="103"/>
      <c r="V381" s="104"/>
    </row>
    <row r="382" spans="2:22" x14ac:dyDescent="0.35">
      <c r="B382" s="109">
        <v>301</v>
      </c>
      <c r="C382" s="107" t="s">
        <v>86</v>
      </c>
      <c r="D382" s="107"/>
      <c r="E382" s="107" t="s">
        <v>62</v>
      </c>
      <c r="F382" s="122"/>
      <c r="G382" s="109"/>
      <c r="H382" s="105">
        <f>SUM(H370:H381)</f>
        <v>0</v>
      </c>
      <c r="I382" s="105">
        <f t="shared" ref="I382:K382" si="30">SUM(I370:I381)</f>
        <v>0</v>
      </c>
      <c r="J382" s="105">
        <f t="shared" si="30"/>
        <v>0</v>
      </c>
      <c r="K382" s="105">
        <f t="shared" si="30"/>
        <v>0</v>
      </c>
      <c r="L382" s="105">
        <f>SUM(L370:L381)</f>
        <v>3.3137339561221091</v>
      </c>
      <c r="M382" s="105">
        <f t="shared" ref="M382:V382" si="31">SUM(M370:M381)</f>
        <v>0</v>
      </c>
      <c r="N382" s="105">
        <f t="shared" si="31"/>
        <v>1.1396341129144314</v>
      </c>
      <c r="O382" s="105">
        <f t="shared" si="31"/>
        <v>1.1396341129144314</v>
      </c>
      <c r="P382" s="105">
        <f t="shared" si="31"/>
        <v>0</v>
      </c>
      <c r="Q382" s="105">
        <f t="shared" si="31"/>
        <v>0</v>
      </c>
      <c r="R382" s="106">
        <f t="shared" si="31"/>
        <v>0</v>
      </c>
      <c r="S382" s="105">
        <f t="shared" si="31"/>
        <v>0</v>
      </c>
      <c r="T382" s="105">
        <f t="shared" si="31"/>
        <v>0</v>
      </c>
      <c r="U382" s="105">
        <f t="shared" si="31"/>
        <v>0</v>
      </c>
      <c r="V382" s="106">
        <f t="shared" si="31"/>
        <v>0</v>
      </c>
    </row>
    <row r="383" spans="2:22" x14ac:dyDescent="0.35">
      <c r="B383" s="85">
        <v>301</v>
      </c>
      <c r="C383" s="86" t="s">
        <v>85</v>
      </c>
      <c r="D383" s="86" t="s">
        <v>63</v>
      </c>
      <c r="E383" s="86" t="s">
        <v>21</v>
      </c>
      <c r="F383" s="121">
        <v>1</v>
      </c>
      <c r="G383" s="85" t="s">
        <v>72</v>
      </c>
      <c r="H383" s="103"/>
      <c r="I383" s="103"/>
      <c r="J383" s="103"/>
      <c r="K383" s="103"/>
      <c r="L383" s="103"/>
      <c r="M383" s="103"/>
      <c r="N383" s="103"/>
      <c r="O383" s="103"/>
      <c r="P383" s="103"/>
      <c r="Q383" s="103">
        <v>4.0012133430499999</v>
      </c>
      <c r="R383" s="104"/>
      <c r="S383" s="103"/>
      <c r="T383" s="103"/>
      <c r="U383" s="103"/>
      <c r="V383" s="104"/>
    </row>
    <row r="384" spans="2:22" x14ac:dyDescent="0.35">
      <c r="B384" s="85">
        <v>301</v>
      </c>
      <c r="C384" s="86" t="s">
        <v>85</v>
      </c>
      <c r="D384" s="86" t="s">
        <v>63</v>
      </c>
      <c r="E384" s="86" t="s">
        <v>22</v>
      </c>
      <c r="F384" s="121">
        <v>1</v>
      </c>
      <c r="G384" s="85" t="s">
        <v>72</v>
      </c>
      <c r="H384" s="103"/>
      <c r="I384" s="103"/>
      <c r="J384" s="103"/>
      <c r="K384" s="103"/>
      <c r="L384" s="103"/>
      <c r="M384" s="103"/>
      <c r="N384" s="103"/>
      <c r="O384" s="103"/>
      <c r="P384" s="103"/>
      <c r="Q384" s="103">
        <v>3.3864239633661257</v>
      </c>
      <c r="R384" s="104"/>
      <c r="S384" s="103"/>
      <c r="T384" s="103"/>
      <c r="U384" s="103"/>
      <c r="V384" s="104"/>
    </row>
    <row r="385" spans="2:22" x14ac:dyDescent="0.35">
      <c r="B385" s="85">
        <v>301</v>
      </c>
      <c r="C385" s="86" t="s">
        <v>85</v>
      </c>
      <c r="D385" s="86" t="s">
        <v>63</v>
      </c>
      <c r="E385" s="86" t="s">
        <v>23</v>
      </c>
      <c r="F385" s="121">
        <v>1</v>
      </c>
      <c r="G385" s="85" t="s">
        <v>72</v>
      </c>
      <c r="H385" s="103"/>
      <c r="I385" s="103"/>
      <c r="J385" s="103"/>
      <c r="K385" s="103"/>
      <c r="L385" s="103"/>
      <c r="M385" s="103"/>
      <c r="N385" s="103"/>
      <c r="O385" s="103"/>
      <c r="P385" s="103"/>
      <c r="Q385" s="103">
        <v>2.7455612130499998</v>
      </c>
      <c r="R385" s="104"/>
      <c r="S385" s="103"/>
      <c r="T385" s="103"/>
      <c r="U385" s="103"/>
      <c r="V385" s="104"/>
    </row>
    <row r="386" spans="2:22" x14ac:dyDescent="0.35">
      <c r="B386" s="85">
        <v>301</v>
      </c>
      <c r="C386" s="86" t="s">
        <v>85</v>
      </c>
      <c r="D386" s="86" t="s">
        <v>63</v>
      </c>
      <c r="E386" s="86" t="s">
        <v>24</v>
      </c>
      <c r="F386" s="121">
        <v>2</v>
      </c>
      <c r="G386" s="85" t="s">
        <v>72</v>
      </c>
      <c r="H386" s="103"/>
      <c r="I386" s="103"/>
      <c r="J386" s="103"/>
      <c r="K386" s="103"/>
      <c r="L386" s="103"/>
      <c r="M386" s="103"/>
      <c r="N386" s="103"/>
      <c r="O386" s="103"/>
      <c r="P386" s="103"/>
      <c r="Q386" s="103">
        <v>9.5960542662600016E-3</v>
      </c>
      <c r="R386" s="104"/>
      <c r="S386" s="103"/>
      <c r="T386" s="103"/>
      <c r="U386" s="103"/>
      <c r="V386" s="104"/>
    </row>
    <row r="387" spans="2:22" x14ac:dyDescent="0.35">
      <c r="B387" s="85">
        <v>301</v>
      </c>
      <c r="C387" s="86" t="s">
        <v>85</v>
      </c>
      <c r="D387" s="86" t="s">
        <v>63</v>
      </c>
      <c r="E387" s="86" t="s">
        <v>25</v>
      </c>
      <c r="F387" s="121">
        <v>2</v>
      </c>
      <c r="G387" s="85" t="s">
        <v>72</v>
      </c>
      <c r="H387" s="103"/>
      <c r="I387" s="103"/>
      <c r="J387" s="103"/>
      <c r="K387" s="103"/>
      <c r="L387" s="103"/>
      <c r="M387" s="103"/>
      <c r="N387" s="103"/>
      <c r="O387" s="103"/>
      <c r="P387" s="103"/>
      <c r="Q387" s="103">
        <v>1.5585442659046362</v>
      </c>
      <c r="R387" s="104"/>
      <c r="S387" s="103"/>
      <c r="T387" s="103"/>
      <c r="U387" s="103"/>
      <c r="V387" s="104"/>
    </row>
    <row r="388" spans="2:22" x14ac:dyDescent="0.35">
      <c r="B388" s="85">
        <v>301</v>
      </c>
      <c r="C388" s="86" t="s">
        <v>85</v>
      </c>
      <c r="D388" s="86" t="s">
        <v>63</v>
      </c>
      <c r="E388" s="86" t="s">
        <v>26</v>
      </c>
      <c r="F388" s="121">
        <v>2</v>
      </c>
      <c r="G388" s="85" t="s">
        <v>72</v>
      </c>
      <c r="H388" s="103"/>
      <c r="I388" s="103"/>
      <c r="J388" s="103"/>
      <c r="K388" s="103"/>
      <c r="L388" s="103"/>
      <c r="M388" s="103"/>
      <c r="N388" s="103"/>
      <c r="O388" s="103"/>
      <c r="P388" s="103"/>
      <c r="Q388" s="103">
        <v>1.5375810097588587</v>
      </c>
      <c r="R388" s="104"/>
      <c r="S388" s="103"/>
      <c r="T388" s="103"/>
      <c r="U388" s="103"/>
      <c r="V388" s="104"/>
    </row>
    <row r="389" spans="2:22" x14ac:dyDescent="0.35">
      <c r="B389" s="85">
        <v>301</v>
      </c>
      <c r="C389" s="86" t="s">
        <v>85</v>
      </c>
      <c r="D389" s="86" t="s">
        <v>63</v>
      </c>
      <c r="E389" s="86" t="s">
        <v>27</v>
      </c>
      <c r="F389" s="121">
        <v>3</v>
      </c>
      <c r="G389" s="85" t="s">
        <v>72</v>
      </c>
      <c r="H389" s="103"/>
      <c r="I389" s="103"/>
      <c r="J389" s="103"/>
      <c r="K389" s="103"/>
      <c r="L389" s="103"/>
      <c r="M389" s="103"/>
      <c r="N389" s="103"/>
      <c r="O389" s="103"/>
      <c r="P389" s="103"/>
      <c r="Q389" s="103">
        <v>1.1081813896276793</v>
      </c>
      <c r="R389" s="104"/>
      <c r="S389" s="103"/>
      <c r="T389" s="103"/>
      <c r="U389" s="103"/>
      <c r="V389" s="104"/>
    </row>
    <row r="390" spans="2:22" x14ac:dyDescent="0.35">
      <c r="B390" s="85">
        <v>301</v>
      </c>
      <c r="C390" s="86" t="s">
        <v>85</v>
      </c>
      <c r="D390" s="86" t="s">
        <v>63</v>
      </c>
      <c r="E390" s="86" t="s">
        <v>28</v>
      </c>
      <c r="F390" s="121">
        <v>3</v>
      </c>
      <c r="G390" s="85" t="s">
        <v>72</v>
      </c>
      <c r="H390" s="103"/>
      <c r="I390" s="103"/>
      <c r="J390" s="103"/>
      <c r="K390" s="103"/>
      <c r="L390" s="103"/>
      <c r="M390" s="103"/>
      <c r="N390" s="103"/>
      <c r="O390" s="103"/>
      <c r="P390" s="103"/>
      <c r="Q390" s="103">
        <v>1.1320605152647956</v>
      </c>
      <c r="R390" s="104"/>
      <c r="S390" s="103"/>
      <c r="T390" s="103"/>
      <c r="U390" s="103"/>
      <c r="V390" s="104"/>
    </row>
    <row r="391" spans="2:22" x14ac:dyDescent="0.35">
      <c r="B391" s="85">
        <v>301</v>
      </c>
      <c r="C391" s="86" t="s">
        <v>85</v>
      </c>
      <c r="D391" s="86" t="s">
        <v>63</v>
      </c>
      <c r="E391" s="86" t="s">
        <v>29</v>
      </c>
      <c r="F391" s="121">
        <v>3</v>
      </c>
      <c r="G391" s="85" t="s">
        <v>72</v>
      </c>
      <c r="H391" s="103"/>
      <c r="I391" s="103"/>
      <c r="J391" s="103"/>
      <c r="K391" s="103"/>
      <c r="L391" s="103"/>
      <c r="M391" s="103"/>
      <c r="N391" s="103"/>
      <c r="O391" s="103"/>
      <c r="P391" s="103"/>
      <c r="Q391" s="103">
        <v>1.1529297422533602</v>
      </c>
      <c r="R391" s="104"/>
      <c r="S391" s="103"/>
      <c r="T391" s="103"/>
      <c r="U391" s="103"/>
      <c r="V391" s="104"/>
    </row>
    <row r="392" spans="2:22" x14ac:dyDescent="0.35">
      <c r="B392" s="85">
        <v>301</v>
      </c>
      <c r="C392" s="86" t="s">
        <v>85</v>
      </c>
      <c r="D392" s="86" t="s">
        <v>63</v>
      </c>
      <c r="E392" s="86" t="s">
        <v>30</v>
      </c>
      <c r="F392" s="121">
        <v>4</v>
      </c>
      <c r="G392" s="85" t="s">
        <v>72</v>
      </c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4"/>
      <c r="S392" s="103"/>
      <c r="T392" s="103"/>
      <c r="U392" s="103"/>
      <c r="V392" s="104"/>
    </row>
    <row r="393" spans="2:22" x14ac:dyDescent="0.35">
      <c r="B393" s="85">
        <v>301</v>
      </c>
      <c r="C393" s="86" t="s">
        <v>85</v>
      </c>
      <c r="D393" s="86" t="s">
        <v>63</v>
      </c>
      <c r="E393" s="86" t="s">
        <v>31</v>
      </c>
      <c r="F393" s="121">
        <v>4</v>
      </c>
      <c r="G393" s="85" t="s">
        <v>72</v>
      </c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4"/>
      <c r="S393" s="103"/>
      <c r="T393" s="103"/>
      <c r="U393" s="103"/>
      <c r="V393" s="104"/>
    </row>
    <row r="394" spans="2:22" x14ac:dyDescent="0.35">
      <c r="B394" s="85">
        <v>301</v>
      </c>
      <c r="C394" s="86" t="s">
        <v>85</v>
      </c>
      <c r="D394" s="86" t="s">
        <v>63</v>
      </c>
      <c r="E394" s="86" t="s">
        <v>32</v>
      </c>
      <c r="F394" s="121">
        <v>4</v>
      </c>
      <c r="G394" s="85" t="s">
        <v>72</v>
      </c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4"/>
      <c r="S394" s="103"/>
      <c r="T394" s="103"/>
      <c r="U394" s="103"/>
      <c r="V394" s="104"/>
    </row>
    <row r="395" spans="2:22" x14ac:dyDescent="0.35">
      <c r="B395" s="109">
        <v>301</v>
      </c>
      <c r="C395" s="107" t="s">
        <v>85</v>
      </c>
      <c r="D395" s="107"/>
      <c r="E395" s="107" t="s">
        <v>62</v>
      </c>
      <c r="F395" s="122"/>
      <c r="G395" s="109"/>
      <c r="H395" s="105">
        <f>SUM(H383:H394)</f>
        <v>0</v>
      </c>
      <c r="I395" s="105">
        <f t="shared" ref="I395:V395" si="32">SUM(I383:I394)</f>
        <v>0</v>
      </c>
      <c r="J395" s="105">
        <f t="shared" si="32"/>
        <v>0</v>
      </c>
      <c r="K395" s="105">
        <f t="shared" si="32"/>
        <v>0</v>
      </c>
      <c r="L395" s="105">
        <f t="shared" si="32"/>
        <v>0</v>
      </c>
      <c r="M395" s="105">
        <f t="shared" si="32"/>
        <v>0</v>
      </c>
      <c r="N395" s="105">
        <f t="shared" si="32"/>
        <v>0</v>
      </c>
      <c r="O395" s="105">
        <f t="shared" si="32"/>
        <v>0</v>
      </c>
      <c r="P395" s="105">
        <f t="shared" si="32"/>
        <v>0</v>
      </c>
      <c r="Q395" s="105">
        <f t="shared" si="32"/>
        <v>16.632091496541715</v>
      </c>
      <c r="R395" s="106">
        <f t="shared" si="32"/>
        <v>0</v>
      </c>
      <c r="S395" s="105">
        <f t="shared" si="32"/>
        <v>0</v>
      </c>
      <c r="T395" s="105">
        <f t="shared" si="32"/>
        <v>0</v>
      </c>
      <c r="U395" s="105">
        <f t="shared" si="32"/>
        <v>0</v>
      </c>
      <c r="V395" s="106">
        <f t="shared" si="32"/>
        <v>0</v>
      </c>
    </row>
    <row r="396" spans="2:22" x14ac:dyDescent="0.35">
      <c r="B396" s="85">
        <v>302</v>
      </c>
      <c r="C396" s="86" t="s">
        <v>84</v>
      </c>
      <c r="D396" s="86" t="s">
        <v>63</v>
      </c>
      <c r="E396" s="86" t="s">
        <v>21</v>
      </c>
      <c r="F396" s="121">
        <v>1</v>
      </c>
      <c r="G396" s="85" t="s">
        <v>72</v>
      </c>
      <c r="H396" s="103"/>
      <c r="I396" s="103"/>
      <c r="J396" s="103"/>
      <c r="K396" s="103"/>
      <c r="L396" s="103"/>
      <c r="M396" s="103"/>
      <c r="N396" s="103"/>
      <c r="O396" s="103"/>
      <c r="P396" s="103"/>
      <c r="Q396" s="103">
        <v>0</v>
      </c>
      <c r="R396" s="104"/>
      <c r="S396" s="103"/>
      <c r="T396" s="103"/>
      <c r="U396" s="103">
        <v>0</v>
      </c>
      <c r="V396" s="104"/>
    </row>
    <row r="397" spans="2:22" x14ac:dyDescent="0.35">
      <c r="B397" s="85">
        <v>302</v>
      </c>
      <c r="C397" s="86" t="s">
        <v>84</v>
      </c>
      <c r="D397" s="86" t="s">
        <v>63</v>
      </c>
      <c r="E397" s="86" t="s">
        <v>22</v>
      </c>
      <c r="F397" s="121">
        <v>1</v>
      </c>
      <c r="G397" s="85" t="s">
        <v>72</v>
      </c>
      <c r="H397" s="103"/>
      <c r="I397" s="103"/>
      <c r="J397" s="103"/>
      <c r="K397" s="103"/>
      <c r="L397" s="103"/>
      <c r="M397" s="103"/>
      <c r="N397" s="103"/>
      <c r="O397" s="103"/>
      <c r="P397" s="103"/>
      <c r="Q397" s="103">
        <v>0</v>
      </c>
      <c r="R397" s="104"/>
      <c r="S397" s="103"/>
      <c r="T397" s="103"/>
      <c r="U397" s="103">
        <v>0</v>
      </c>
      <c r="V397" s="104"/>
    </row>
    <row r="398" spans="2:22" x14ac:dyDescent="0.35">
      <c r="B398" s="85">
        <v>302</v>
      </c>
      <c r="C398" s="86" t="s">
        <v>84</v>
      </c>
      <c r="D398" s="86" t="s">
        <v>63</v>
      </c>
      <c r="E398" s="86" t="s">
        <v>23</v>
      </c>
      <c r="F398" s="121">
        <v>1</v>
      </c>
      <c r="G398" s="85" t="s">
        <v>72</v>
      </c>
      <c r="H398" s="103"/>
      <c r="I398" s="103"/>
      <c r="J398" s="103"/>
      <c r="K398" s="103"/>
      <c r="L398" s="103"/>
      <c r="M398" s="103"/>
      <c r="N398" s="103"/>
      <c r="O398" s="103"/>
      <c r="P398" s="103"/>
      <c r="Q398" s="103">
        <v>0</v>
      </c>
      <c r="R398" s="104"/>
      <c r="S398" s="103"/>
      <c r="T398" s="103"/>
      <c r="U398" s="103">
        <v>0</v>
      </c>
      <c r="V398" s="104"/>
    </row>
    <row r="399" spans="2:22" x14ac:dyDescent="0.35">
      <c r="B399" s="85">
        <v>302</v>
      </c>
      <c r="C399" s="86" t="s">
        <v>84</v>
      </c>
      <c r="D399" s="86" t="s">
        <v>63</v>
      </c>
      <c r="E399" s="86" t="s">
        <v>24</v>
      </c>
      <c r="F399" s="121">
        <v>2</v>
      </c>
      <c r="G399" s="85" t="s">
        <v>72</v>
      </c>
      <c r="H399" s="103"/>
      <c r="I399" s="103"/>
      <c r="J399" s="103"/>
      <c r="K399" s="103"/>
      <c r="L399" s="103"/>
      <c r="M399" s="103"/>
      <c r="N399" s="103"/>
      <c r="O399" s="103"/>
      <c r="P399" s="103"/>
      <c r="Q399" s="103">
        <v>0</v>
      </c>
      <c r="R399" s="104"/>
      <c r="S399" s="103"/>
      <c r="T399" s="103"/>
      <c r="U399" s="103">
        <v>0</v>
      </c>
      <c r="V399" s="104"/>
    </row>
    <row r="400" spans="2:22" x14ac:dyDescent="0.35">
      <c r="B400" s="85">
        <v>302</v>
      </c>
      <c r="C400" s="86" t="s">
        <v>84</v>
      </c>
      <c r="D400" s="86" t="s">
        <v>63</v>
      </c>
      <c r="E400" s="86" t="s">
        <v>25</v>
      </c>
      <c r="F400" s="121">
        <v>2</v>
      </c>
      <c r="G400" s="85" t="s">
        <v>72</v>
      </c>
      <c r="H400" s="103"/>
      <c r="I400" s="103"/>
      <c r="J400" s="103"/>
      <c r="K400" s="103"/>
      <c r="L400" s="103"/>
      <c r="M400" s="103"/>
      <c r="N400" s="103"/>
      <c r="O400" s="103"/>
      <c r="P400" s="103"/>
      <c r="Q400" s="103">
        <v>0</v>
      </c>
      <c r="R400" s="104"/>
      <c r="S400" s="103"/>
      <c r="T400" s="103"/>
      <c r="U400" s="103">
        <v>0</v>
      </c>
      <c r="V400" s="104"/>
    </row>
    <row r="401" spans="2:22" x14ac:dyDescent="0.35">
      <c r="B401" s="85">
        <v>302</v>
      </c>
      <c r="C401" s="86" t="s">
        <v>84</v>
      </c>
      <c r="D401" s="86" t="s">
        <v>63</v>
      </c>
      <c r="E401" s="86" t="s">
        <v>26</v>
      </c>
      <c r="F401" s="121">
        <v>2</v>
      </c>
      <c r="G401" s="85" t="s">
        <v>72</v>
      </c>
      <c r="H401" s="103"/>
      <c r="I401" s="103"/>
      <c r="J401" s="103"/>
      <c r="K401" s="103"/>
      <c r="L401" s="103"/>
      <c r="M401" s="103"/>
      <c r="N401" s="103"/>
      <c r="O401" s="103"/>
      <c r="P401" s="103"/>
      <c r="Q401" s="103">
        <v>0</v>
      </c>
      <c r="R401" s="104"/>
      <c r="S401" s="103"/>
      <c r="T401" s="103"/>
      <c r="U401" s="103">
        <v>0</v>
      </c>
      <c r="V401" s="104"/>
    </row>
    <row r="402" spans="2:22" x14ac:dyDescent="0.35">
      <c r="B402" s="85">
        <v>302</v>
      </c>
      <c r="C402" s="86" t="s">
        <v>84</v>
      </c>
      <c r="D402" s="86" t="s">
        <v>63</v>
      </c>
      <c r="E402" s="86" t="s">
        <v>27</v>
      </c>
      <c r="F402" s="121">
        <v>3</v>
      </c>
      <c r="G402" s="85" t="s">
        <v>72</v>
      </c>
      <c r="H402" s="103"/>
      <c r="I402" s="103"/>
      <c r="J402" s="103"/>
      <c r="K402" s="103"/>
      <c r="L402" s="103"/>
      <c r="M402" s="103"/>
      <c r="N402" s="103"/>
      <c r="O402" s="103"/>
      <c r="P402" s="103"/>
      <c r="Q402" s="103">
        <v>0</v>
      </c>
      <c r="R402" s="104"/>
      <c r="S402" s="103"/>
      <c r="T402" s="103"/>
      <c r="U402" s="103">
        <v>0</v>
      </c>
      <c r="V402" s="104"/>
    </row>
    <row r="403" spans="2:22" x14ac:dyDescent="0.35">
      <c r="B403" s="85">
        <v>302</v>
      </c>
      <c r="C403" s="86" t="s">
        <v>84</v>
      </c>
      <c r="D403" s="86" t="s">
        <v>63</v>
      </c>
      <c r="E403" s="86" t="s">
        <v>28</v>
      </c>
      <c r="F403" s="121">
        <v>3</v>
      </c>
      <c r="G403" s="85" t="s">
        <v>72</v>
      </c>
      <c r="H403" s="103"/>
      <c r="I403" s="103"/>
      <c r="J403" s="103"/>
      <c r="K403" s="103"/>
      <c r="L403" s="103"/>
      <c r="M403" s="103"/>
      <c r="N403" s="103"/>
      <c r="O403" s="103"/>
      <c r="P403" s="103"/>
      <c r="Q403" s="103">
        <v>0</v>
      </c>
      <c r="R403" s="104"/>
      <c r="S403" s="103"/>
      <c r="T403" s="103"/>
      <c r="U403" s="103">
        <v>0</v>
      </c>
      <c r="V403" s="104"/>
    </row>
    <row r="404" spans="2:22" x14ac:dyDescent="0.35">
      <c r="B404" s="85">
        <v>302</v>
      </c>
      <c r="C404" s="86" t="s">
        <v>84</v>
      </c>
      <c r="D404" s="86" t="s">
        <v>63</v>
      </c>
      <c r="E404" s="86" t="s">
        <v>29</v>
      </c>
      <c r="F404" s="121">
        <v>3</v>
      </c>
      <c r="G404" s="85" t="s">
        <v>72</v>
      </c>
      <c r="H404" s="103"/>
      <c r="I404" s="103"/>
      <c r="J404" s="103"/>
      <c r="K404" s="103"/>
      <c r="L404" s="103"/>
      <c r="M404" s="103"/>
      <c r="N404" s="103"/>
      <c r="O404" s="103"/>
      <c r="P404" s="103"/>
      <c r="Q404" s="103">
        <v>0</v>
      </c>
      <c r="R404" s="104"/>
      <c r="S404" s="103"/>
      <c r="T404" s="103"/>
      <c r="U404" s="103">
        <v>0</v>
      </c>
      <c r="V404" s="104"/>
    </row>
    <row r="405" spans="2:22" x14ac:dyDescent="0.35">
      <c r="B405" s="85">
        <v>302</v>
      </c>
      <c r="C405" s="86" t="s">
        <v>84</v>
      </c>
      <c r="D405" s="86" t="s">
        <v>63</v>
      </c>
      <c r="E405" s="86" t="s">
        <v>30</v>
      </c>
      <c r="F405" s="121">
        <v>4</v>
      </c>
      <c r="G405" s="85" t="s">
        <v>72</v>
      </c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4"/>
      <c r="S405" s="103"/>
      <c r="T405" s="103"/>
      <c r="U405" s="103"/>
      <c r="V405" s="104"/>
    </row>
    <row r="406" spans="2:22" x14ac:dyDescent="0.35">
      <c r="B406" s="85">
        <v>302</v>
      </c>
      <c r="C406" s="86" t="s">
        <v>84</v>
      </c>
      <c r="D406" s="86" t="s">
        <v>63</v>
      </c>
      <c r="E406" s="86" t="s">
        <v>31</v>
      </c>
      <c r="F406" s="121">
        <v>4</v>
      </c>
      <c r="G406" s="85" t="s">
        <v>72</v>
      </c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4"/>
      <c r="S406" s="103"/>
      <c r="T406" s="103"/>
      <c r="U406" s="103"/>
      <c r="V406" s="104"/>
    </row>
    <row r="407" spans="2:22" x14ac:dyDescent="0.35">
      <c r="B407" s="85">
        <v>302</v>
      </c>
      <c r="C407" s="86" t="s">
        <v>84</v>
      </c>
      <c r="D407" s="86" t="s">
        <v>63</v>
      </c>
      <c r="E407" s="86" t="s">
        <v>32</v>
      </c>
      <c r="F407" s="121">
        <v>4</v>
      </c>
      <c r="G407" s="85" t="s">
        <v>72</v>
      </c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4"/>
      <c r="S407" s="103"/>
      <c r="T407" s="103"/>
      <c r="U407" s="103"/>
      <c r="V407" s="104"/>
    </row>
    <row r="408" spans="2:22" x14ac:dyDescent="0.35">
      <c r="B408" s="109">
        <v>302</v>
      </c>
      <c r="C408" s="107" t="s">
        <v>84</v>
      </c>
      <c r="D408" s="107"/>
      <c r="E408" s="107" t="s">
        <v>62</v>
      </c>
      <c r="F408" s="122"/>
      <c r="G408" s="109"/>
      <c r="H408" s="105">
        <f t="shared" ref="H408:V408" si="33">SUM(H396:H407)</f>
        <v>0</v>
      </c>
      <c r="I408" s="105">
        <f t="shared" si="33"/>
        <v>0</v>
      </c>
      <c r="J408" s="105">
        <f t="shared" si="33"/>
        <v>0</v>
      </c>
      <c r="K408" s="105">
        <f t="shared" si="33"/>
        <v>0</v>
      </c>
      <c r="L408" s="105">
        <f t="shared" si="33"/>
        <v>0</v>
      </c>
      <c r="M408" s="105">
        <f t="shared" si="33"/>
        <v>0</v>
      </c>
      <c r="N408" s="105">
        <f t="shared" si="33"/>
        <v>0</v>
      </c>
      <c r="O408" s="105">
        <f t="shared" si="33"/>
        <v>0</v>
      </c>
      <c r="P408" s="105">
        <f t="shared" si="33"/>
        <v>0</v>
      </c>
      <c r="Q408" s="105">
        <f t="shared" si="33"/>
        <v>0</v>
      </c>
      <c r="R408" s="106">
        <f t="shared" si="33"/>
        <v>0</v>
      </c>
      <c r="S408" s="105">
        <f t="shared" si="33"/>
        <v>0</v>
      </c>
      <c r="T408" s="105">
        <f t="shared" si="33"/>
        <v>0</v>
      </c>
      <c r="U408" s="105">
        <f t="shared" si="33"/>
        <v>0</v>
      </c>
      <c r="V408" s="106">
        <f t="shared" si="33"/>
        <v>0</v>
      </c>
    </row>
    <row r="409" spans="2:22" x14ac:dyDescent="0.35">
      <c r="B409" s="85">
        <v>401</v>
      </c>
      <c r="C409" s="86" t="s">
        <v>83</v>
      </c>
      <c r="D409" s="86" t="s">
        <v>63</v>
      </c>
      <c r="E409" s="86" t="s">
        <v>21</v>
      </c>
      <c r="F409" s="121">
        <v>1</v>
      </c>
      <c r="G409" s="85" t="s">
        <v>72</v>
      </c>
      <c r="H409" s="103"/>
      <c r="I409" s="103"/>
      <c r="J409" s="103"/>
      <c r="K409" s="103"/>
      <c r="L409" s="103"/>
      <c r="M409" s="103"/>
      <c r="N409" s="103"/>
      <c r="O409" s="103"/>
      <c r="P409" s="103"/>
      <c r="Q409" s="103">
        <v>2.8746486659011831E-5</v>
      </c>
      <c r="R409" s="104"/>
      <c r="S409" s="103"/>
      <c r="T409" s="103"/>
      <c r="U409" s="103">
        <v>2.8477494519381918E-5</v>
      </c>
      <c r="V409" s="104"/>
    </row>
    <row r="410" spans="2:22" x14ac:dyDescent="0.35">
      <c r="B410" s="85">
        <v>401</v>
      </c>
      <c r="C410" s="86" t="s">
        <v>83</v>
      </c>
      <c r="D410" s="86" t="s">
        <v>63</v>
      </c>
      <c r="E410" s="86" t="s">
        <v>22</v>
      </c>
      <c r="F410" s="121">
        <v>1</v>
      </c>
      <c r="G410" s="85" t="s">
        <v>72</v>
      </c>
      <c r="H410" s="103"/>
      <c r="I410" s="103"/>
      <c r="J410" s="103"/>
      <c r="K410" s="103"/>
      <c r="L410" s="103"/>
      <c r="M410" s="103"/>
      <c r="N410" s="103"/>
      <c r="O410" s="103"/>
      <c r="P410" s="103"/>
      <c r="Q410" s="103">
        <v>0</v>
      </c>
      <c r="R410" s="104"/>
      <c r="S410" s="103"/>
      <c r="T410" s="103"/>
      <c r="U410" s="103">
        <v>0</v>
      </c>
      <c r="V410" s="104"/>
    </row>
    <row r="411" spans="2:22" x14ac:dyDescent="0.35">
      <c r="B411" s="85">
        <v>401</v>
      </c>
      <c r="C411" s="86" t="s">
        <v>83</v>
      </c>
      <c r="D411" s="86" t="s">
        <v>63</v>
      </c>
      <c r="E411" s="86" t="s">
        <v>23</v>
      </c>
      <c r="F411" s="121">
        <v>1</v>
      </c>
      <c r="G411" s="85" t="s">
        <v>72</v>
      </c>
      <c r="H411" s="103"/>
      <c r="I411" s="103"/>
      <c r="J411" s="103"/>
      <c r="K411" s="103"/>
      <c r="L411" s="103"/>
      <c r="M411" s="103"/>
      <c r="N411" s="103"/>
      <c r="O411" s="103"/>
      <c r="P411" s="103"/>
      <c r="Q411" s="103">
        <v>0</v>
      </c>
      <c r="R411" s="104"/>
      <c r="S411" s="103"/>
      <c r="T411" s="103"/>
      <c r="U411" s="103">
        <v>0</v>
      </c>
      <c r="V411" s="104"/>
    </row>
    <row r="412" spans="2:22" x14ac:dyDescent="0.35">
      <c r="B412" s="85">
        <v>401</v>
      </c>
      <c r="C412" s="86" t="s">
        <v>83</v>
      </c>
      <c r="D412" s="86" t="s">
        <v>63</v>
      </c>
      <c r="E412" s="86" t="s">
        <v>24</v>
      </c>
      <c r="F412" s="121">
        <v>2</v>
      </c>
      <c r="G412" s="85" t="s">
        <v>72</v>
      </c>
      <c r="H412" s="103"/>
      <c r="I412" s="103"/>
      <c r="J412" s="103"/>
      <c r="K412" s="103"/>
      <c r="L412" s="103"/>
      <c r="M412" s="103"/>
      <c r="N412" s="103"/>
      <c r="O412" s="103"/>
      <c r="P412" s="103"/>
      <c r="Q412" s="103">
        <v>1.7845678263189875E-5</v>
      </c>
      <c r="R412" s="104"/>
      <c r="S412" s="103"/>
      <c r="T412" s="103"/>
      <c r="U412" s="103">
        <v>1.7678689259068998E-5</v>
      </c>
      <c r="V412" s="104"/>
    </row>
    <row r="413" spans="2:22" x14ac:dyDescent="0.35">
      <c r="B413" s="85">
        <v>401</v>
      </c>
      <c r="C413" s="86" t="s">
        <v>83</v>
      </c>
      <c r="D413" s="86" t="s">
        <v>63</v>
      </c>
      <c r="E413" s="86" t="s">
        <v>25</v>
      </c>
      <c r="F413" s="121">
        <v>2</v>
      </c>
      <c r="G413" s="85" t="s">
        <v>72</v>
      </c>
      <c r="H413" s="103"/>
      <c r="I413" s="103"/>
      <c r="J413" s="103"/>
      <c r="K413" s="103"/>
      <c r="L413" s="103"/>
      <c r="M413" s="103"/>
      <c r="N413" s="103"/>
      <c r="O413" s="103"/>
      <c r="P413" s="103"/>
      <c r="Q413" s="103">
        <v>3.0768410806543438E-6</v>
      </c>
      <c r="R413" s="104"/>
      <c r="S413" s="103"/>
      <c r="T413" s="103"/>
      <c r="U413" s="103">
        <v>3.0480498730398659E-6</v>
      </c>
      <c r="V413" s="104"/>
    </row>
    <row r="414" spans="2:22" x14ac:dyDescent="0.35">
      <c r="B414" s="85">
        <v>401</v>
      </c>
      <c r="C414" s="86" t="s">
        <v>83</v>
      </c>
      <c r="D414" s="86" t="s">
        <v>63</v>
      </c>
      <c r="E414" s="86" t="s">
        <v>26</v>
      </c>
      <c r="F414" s="121">
        <v>2</v>
      </c>
      <c r="G414" s="85" t="s">
        <v>72</v>
      </c>
      <c r="H414" s="103"/>
      <c r="I414" s="103"/>
      <c r="J414" s="103"/>
      <c r="K414" s="103"/>
      <c r="L414" s="103"/>
      <c r="M414" s="103"/>
      <c r="N414" s="103"/>
      <c r="O414" s="103"/>
      <c r="P414" s="103"/>
      <c r="Q414" s="103">
        <v>3.8680287867135762E-6</v>
      </c>
      <c r="R414" s="104"/>
      <c r="S414" s="103"/>
      <c r="T414" s="103"/>
      <c r="U414" s="103">
        <v>3.8318341257162124E-6</v>
      </c>
      <c r="V414" s="104"/>
    </row>
    <row r="415" spans="2:22" x14ac:dyDescent="0.35">
      <c r="B415" s="85">
        <v>401</v>
      </c>
      <c r="C415" s="86" t="s">
        <v>83</v>
      </c>
      <c r="D415" s="86" t="s">
        <v>63</v>
      </c>
      <c r="E415" s="86" t="s">
        <v>27</v>
      </c>
      <c r="F415" s="121">
        <v>3</v>
      </c>
      <c r="G415" s="85" t="s">
        <v>72</v>
      </c>
      <c r="H415" s="103"/>
      <c r="I415" s="103"/>
      <c r="J415" s="103"/>
      <c r="K415" s="103"/>
      <c r="L415" s="103"/>
      <c r="M415" s="103"/>
      <c r="N415" s="103"/>
      <c r="O415" s="103"/>
      <c r="P415" s="103"/>
      <c r="Q415" s="103">
        <v>0</v>
      </c>
      <c r="R415" s="104"/>
      <c r="S415" s="103"/>
      <c r="T415" s="103"/>
      <c r="U415" s="103">
        <v>0</v>
      </c>
      <c r="V415" s="104"/>
    </row>
    <row r="416" spans="2:22" x14ac:dyDescent="0.35">
      <c r="B416" s="85">
        <v>401</v>
      </c>
      <c r="C416" s="86" t="s">
        <v>83</v>
      </c>
      <c r="D416" s="86" t="s">
        <v>63</v>
      </c>
      <c r="E416" s="86" t="s">
        <v>28</v>
      </c>
      <c r="F416" s="121">
        <v>3</v>
      </c>
      <c r="G416" s="85" t="s">
        <v>72</v>
      </c>
      <c r="H416" s="103"/>
      <c r="I416" s="103"/>
      <c r="J416" s="103"/>
      <c r="K416" s="103"/>
      <c r="L416" s="103"/>
      <c r="M416" s="103"/>
      <c r="N416" s="103"/>
      <c r="O416" s="103"/>
      <c r="P416" s="103"/>
      <c r="Q416" s="103">
        <v>0</v>
      </c>
      <c r="R416" s="104"/>
      <c r="S416" s="103"/>
      <c r="T416" s="103"/>
      <c r="U416" s="103">
        <v>0</v>
      </c>
      <c r="V416" s="104"/>
    </row>
    <row r="417" spans="2:22" x14ac:dyDescent="0.35">
      <c r="B417" s="85">
        <v>401</v>
      </c>
      <c r="C417" s="86" t="s">
        <v>83</v>
      </c>
      <c r="D417" s="86" t="s">
        <v>63</v>
      </c>
      <c r="E417" s="86" t="s">
        <v>29</v>
      </c>
      <c r="F417" s="121">
        <v>3</v>
      </c>
      <c r="G417" s="85" t="s">
        <v>72</v>
      </c>
      <c r="H417" s="103"/>
      <c r="I417" s="103"/>
      <c r="J417" s="103"/>
      <c r="K417" s="103"/>
      <c r="L417" s="103"/>
      <c r="M417" s="103"/>
      <c r="N417" s="103"/>
      <c r="O417" s="103"/>
      <c r="P417" s="103"/>
      <c r="Q417" s="103">
        <v>2.6372923541755198E-5</v>
      </c>
      <c r="R417" s="104"/>
      <c r="S417" s="103"/>
      <c r="T417" s="103"/>
      <c r="U417" s="103">
        <v>2.6126141762265325E-5</v>
      </c>
      <c r="V417" s="104"/>
    </row>
    <row r="418" spans="2:22" x14ac:dyDescent="0.35">
      <c r="B418" s="85">
        <v>401</v>
      </c>
      <c r="C418" s="86" t="s">
        <v>83</v>
      </c>
      <c r="D418" s="86" t="s">
        <v>63</v>
      </c>
      <c r="E418" s="86" t="s">
        <v>30</v>
      </c>
      <c r="F418" s="121">
        <v>4</v>
      </c>
      <c r="G418" s="85" t="s">
        <v>72</v>
      </c>
      <c r="H418" s="103"/>
      <c r="I418" s="103"/>
      <c r="J418" s="103"/>
      <c r="K418" s="103"/>
      <c r="L418" s="103"/>
      <c r="M418" s="103"/>
      <c r="N418" s="103"/>
      <c r="O418" s="103"/>
      <c r="P418" s="103"/>
      <c r="Q418" s="103">
        <v>0</v>
      </c>
      <c r="R418" s="104"/>
      <c r="S418" s="103"/>
      <c r="T418" s="103"/>
      <c r="U418" s="103">
        <v>0</v>
      </c>
      <c r="V418" s="104"/>
    </row>
    <row r="419" spans="2:22" x14ac:dyDescent="0.35">
      <c r="B419" s="85">
        <v>401</v>
      </c>
      <c r="C419" s="86" t="s">
        <v>83</v>
      </c>
      <c r="D419" s="86" t="s">
        <v>63</v>
      </c>
      <c r="E419" s="86" t="s">
        <v>31</v>
      </c>
      <c r="F419" s="121">
        <v>4</v>
      </c>
      <c r="G419" s="85" t="s">
        <v>72</v>
      </c>
      <c r="H419" s="103"/>
      <c r="I419" s="103"/>
      <c r="J419" s="103"/>
      <c r="K419" s="103"/>
      <c r="L419" s="103"/>
      <c r="M419" s="103"/>
      <c r="N419" s="103"/>
      <c r="O419" s="103"/>
      <c r="P419" s="103"/>
      <c r="Q419" s="103">
        <v>0</v>
      </c>
      <c r="R419" s="104"/>
      <c r="S419" s="103"/>
      <c r="T419" s="103"/>
      <c r="U419" s="103">
        <v>0</v>
      </c>
      <c r="V419" s="104"/>
    </row>
    <row r="420" spans="2:22" x14ac:dyDescent="0.35">
      <c r="B420" s="85">
        <v>401</v>
      </c>
      <c r="C420" s="86" t="s">
        <v>83</v>
      </c>
      <c r="D420" s="86" t="s">
        <v>63</v>
      </c>
      <c r="E420" s="86" t="s">
        <v>32</v>
      </c>
      <c r="F420" s="121">
        <v>4</v>
      </c>
      <c r="G420" s="85" t="s">
        <v>72</v>
      </c>
      <c r="H420" s="103"/>
      <c r="I420" s="103"/>
      <c r="J420" s="103"/>
      <c r="K420" s="103"/>
      <c r="L420" s="103"/>
      <c r="M420" s="103"/>
      <c r="N420" s="103"/>
      <c r="O420" s="103"/>
      <c r="P420" s="103"/>
      <c r="Q420" s="103">
        <v>0</v>
      </c>
      <c r="R420" s="104"/>
      <c r="S420" s="103"/>
      <c r="T420" s="103"/>
      <c r="U420" s="103">
        <v>0</v>
      </c>
      <c r="V420" s="104"/>
    </row>
    <row r="421" spans="2:22" x14ac:dyDescent="0.35">
      <c r="B421" s="109">
        <v>401</v>
      </c>
      <c r="C421" s="107" t="s">
        <v>83</v>
      </c>
      <c r="D421" s="107"/>
      <c r="E421" s="107" t="s">
        <v>62</v>
      </c>
      <c r="F421" s="122"/>
      <c r="G421" s="109"/>
      <c r="H421" s="105">
        <f t="shared" ref="H421:V421" si="34">SUM(H409:H420)</f>
        <v>0</v>
      </c>
      <c r="I421" s="105">
        <f t="shared" si="34"/>
        <v>0</v>
      </c>
      <c r="J421" s="105">
        <f t="shared" si="34"/>
        <v>0</v>
      </c>
      <c r="K421" s="105">
        <f t="shared" si="34"/>
        <v>0</v>
      </c>
      <c r="L421" s="105">
        <f t="shared" si="34"/>
        <v>0</v>
      </c>
      <c r="M421" s="105">
        <f t="shared" si="34"/>
        <v>0</v>
      </c>
      <c r="N421" s="105">
        <f t="shared" si="34"/>
        <v>0</v>
      </c>
      <c r="O421" s="105">
        <f t="shared" si="34"/>
        <v>0</v>
      </c>
      <c r="P421" s="105">
        <f t="shared" si="34"/>
        <v>0</v>
      </c>
      <c r="Q421" s="105">
        <f t="shared" si="34"/>
        <v>7.9909958331324829E-5</v>
      </c>
      <c r="R421" s="106">
        <f t="shared" si="34"/>
        <v>0</v>
      </c>
      <c r="S421" s="105">
        <f t="shared" si="34"/>
        <v>0</v>
      </c>
      <c r="T421" s="105">
        <f t="shared" si="34"/>
        <v>0</v>
      </c>
      <c r="U421" s="105">
        <f t="shared" si="34"/>
        <v>7.916220953947232E-5</v>
      </c>
      <c r="V421" s="106">
        <f t="shared" si="34"/>
        <v>0</v>
      </c>
    </row>
    <row r="422" spans="2:22" x14ac:dyDescent="0.35">
      <c r="B422" s="85">
        <v>402</v>
      </c>
      <c r="C422" s="86" t="s">
        <v>82</v>
      </c>
      <c r="D422" s="86" t="s">
        <v>63</v>
      </c>
      <c r="E422" s="86" t="s">
        <v>21</v>
      </c>
      <c r="F422" s="121">
        <v>1</v>
      </c>
      <c r="G422" s="85" t="s">
        <v>72</v>
      </c>
      <c r="H422" s="103"/>
      <c r="I422" s="103"/>
      <c r="J422" s="103"/>
      <c r="K422" s="103"/>
      <c r="L422" s="103"/>
      <c r="M422" s="103"/>
      <c r="N422" s="103"/>
      <c r="O422" s="103"/>
      <c r="P422" s="103"/>
      <c r="Q422" s="103">
        <v>2.5184428453902418E-6</v>
      </c>
      <c r="R422" s="104"/>
      <c r="S422" s="103"/>
      <c r="T422" s="103"/>
      <c r="U422" s="103">
        <v>2.5184428453902418E-6</v>
      </c>
      <c r="V422" s="104"/>
    </row>
    <row r="423" spans="2:22" x14ac:dyDescent="0.35">
      <c r="B423" s="85">
        <v>402</v>
      </c>
      <c r="C423" s="86" t="s">
        <v>82</v>
      </c>
      <c r="D423" s="86" t="s">
        <v>63</v>
      </c>
      <c r="E423" s="86" t="s">
        <v>22</v>
      </c>
      <c r="F423" s="121">
        <v>1</v>
      </c>
      <c r="G423" s="85" t="s">
        <v>72</v>
      </c>
      <c r="H423" s="103"/>
      <c r="I423" s="103"/>
      <c r="J423" s="103"/>
      <c r="K423" s="103"/>
      <c r="L423" s="103"/>
      <c r="M423" s="103"/>
      <c r="N423" s="103"/>
      <c r="O423" s="103"/>
      <c r="P423" s="103"/>
      <c r="Q423" s="103">
        <v>9.9816332290242098E-8</v>
      </c>
      <c r="R423" s="104"/>
      <c r="S423" s="103"/>
      <c r="T423" s="103"/>
      <c r="U423" s="103">
        <v>9.9816332290242098E-8</v>
      </c>
      <c r="V423" s="104"/>
    </row>
    <row r="424" spans="2:22" x14ac:dyDescent="0.35">
      <c r="B424" s="85">
        <v>402</v>
      </c>
      <c r="C424" s="86" t="s">
        <v>82</v>
      </c>
      <c r="D424" s="86" t="s">
        <v>63</v>
      </c>
      <c r="E424" s="86" t="s">
        <v>23</v>
      </c>
      <c r="F424" s="121">
        <v>1</v>
      </c>
      <c r="G424" s="85" t="s">
        <v>72</v>
      </c>
      <c r="H424" s="103"/>
      <c r="I424" s="103"/>
      <c r="J424" s="103"/>
      <c r="K424" s="103"/>
      <c r="L424" s="103"/>
      <c r="M424" s="103"/>
      <c r="N424" s="103"/>
      <c r="O424" s="103"/>
      <c r="P424" s="103"/>
      <c r="Q424" s="103">
        <v>1.3820722932E-6</v>
      </c>
      <c r="R424" s="104"/>
      <c r="S424" s="103"/>
      <c r="T424" s="103"/>
      <c r="U424" s="103">
        <v>1.3820722932E-6</v>
      </c>
      <c r="V424" s="104"/>
    </row>
    <row r="425" spans="2:22" x14ac:dyDescent="0.35">
      <c r="B425" s="85">
        <v>402</v>
      </c>
      <c r="C425" s="86" t="s">
        <v>82</v>
      </c>
      <c r="D425" s="86" t="s">
        <v>63</v>
      </c>
      <c r="E425" s="86" t="s">
        <v>24</v>
      </c>
      <c r="F425" s="121">
        <v>2</v>
      </c>
      <c r="G425" s="85" t="s">
        <v>72</v>
      </c>
      <c r="H425" s="103"/>
      <c r="I425" s="103"/>
      <c r="J425" s="103"/>
      <c r="K425" s="103"/>
      <c r="L425" s="103"/>
      <c r="M425" s="103"/>
      <c r="N425" s="103"/>
      <c r="O425" s="103"/>
      <c r="P425" s="103"/>
      <c r="Q425" s="103">
        <v>9.7512878464756051E-6</v>
      </c>
      <c r="R425" s="104"/>
      <c r="S425" s="103"/>
      <c r="T425" s="103"/>
      <c r="U425" s="103">
        <v>9.7512878464756051E-6</v>
      </c>
      <c r="V425" s="104"/>
    </row>
    <row r="426" spans="2:22" x14ac:dyDescent="0.35">
      <c r="B426" s="85">
        <v>402</v>
      </c>
      <c r="C426" s="86" t="s">
        <v>82</v>
      </c>
      <c r="D426" s="86" t="s">
        <v>63</v>
      </c>
      <c r="E426" s="86" t="s">
        <v>25</v>
      </c>
      <c r="F426" s="121">
        <v>2</v>
      </c>
      <c r="G426" s="85" t="s">
        <v>72</v>
      </c>
      <c r="H426" s="103"/>
      <c r="I426" s="103"/>
      <c r="J426" s="103"/>
      <c r="K426" s="103"/>
      <c r="L426" s="103"/>
      <c r="M426" s="103"/>
      <c r="N426" s="103"/>
      <c r="O426" s="103"/>
      <c r="P426" s="103"/>
      <c r="Q426" s="103">
        <v>0</v>
      </c>
      <c r="R426" s="104"/>
      <c r="S426" s="103"/>
      <c r="T426" s="103"/>
      <c r="U426" s="103">
        <v>0</v>
      </c>
      <c r="V426" s="104"/>
    </row>
    <row r="427" spans="2:22" x14ac:dyDescent="0.35">
      <c r="B427" s="85">
        <v>402</v>
      </c>
      <c r="C427" s="86" t="s">
        <v>82</v>
      </c>
      <c r="D427" s="86" t="s">
        <v>63</v>
      </c>
      <c r="E427" s="86" t="s">
        <v>26</v>
      </c>
      <c r="F427" s="121">
        <v>2</v>
      </c>
      <c r="G427" s="85" t="s">
        <v>72</v>
      </c>
      <c r="H427" s="103"/>
      <c r="I427" s="103"/>
      <c r="J427" s="103"/>
      <c r="K427" s="103"/>
      <c r="L427" s="103"/>
      <c r="M427" s="103"/>
      <c r="N427" s="103"/>
      <c r="O427" s="103"/>
      <c r="P427" s="103"/>
      <c r="Q427" s="103">
        <v>1.8427630571709483E-7</v>
      </c>
      <c r="R427" s="104"/>
      <c r="S427" s="103"/>
      <c r="T427" s="103"/>
      <c r="U427" s="103">
        <v>1.8427630571709483E-7</v>
      </c>
      <c r="V427" s="104"/>
    </row>
    <row r="428" spans="2:22" x14ac:dyDescent="0.35">
      <c r="B428" s="85">
        <v>402</v>
      </c>
      <c r="C428" s="86" t="s">
        <v>82</v>
      </c>
      <c r="D428" s="86" t="s">
        <v>63</v>
      </c>
      <c r="E428" s="86" t="s">
        <v>27</v>
      </c>
      <c r="F428" s="121">
        <v>3</v>
      </c>
      <c r="G428" s="85" t="s">
        <v>72</v>
      </c>
      <c r="H428" s="103"/>
      <c r="I428" s="103"/>
      <c r="J428" s="103"/>
      <c r="K428" s="103"/>
      <c r="L428" s="103"/>
      <c r="M428" s="103"/>
      <c r="N428" s="103"/>
      <c r="O428" s="103"/>
      <c r="P428" s="103"/>
      <c r="Q428" s="103">
        <v>0</v>
      </c>
      <c r="R428" s="104"/>
      <c r="S428" s="103"/>
      <c r="T428" s="103"/>
      <c r="U428" s="103">
        <v>0</v>
      </c>
      <c r="V428" s="104"/>
    </row>
    <row r="429" spans="2:22" x14ac:dyDescent="0.35">
      <c r="B429" s="85">
        <v>402</v>
      </c>
      <c r="C429" s="86" t="s">
        <v>82</v>
      </c>
      <c r="D429" s="86" t="s">
        <v>63</v>
      </c>
      <c r="E429" s="86" t="s">
        <v>28</v>
      </c>
      <c r="F429" s="121">
        <v>3</v>
      </c>
      <c r="G429" s="85" t="s">
        <v>72</v>
      </c>
      <c r="H429" s="103"/>
      <c r="I429" s="103"/>
      <c r="J429" s="103"/>
      <c r="K429" s="103"/>
      <c r="L429" s="103"/>
      <c r="M429" s="103"/>
      <c r="N429" s="103"/>
      <c r="O429" s="103"/>
      <c r="P429" s="103"/>
      <c r="Q429" s="103">
        <v>9.2138152858547417E-8</v>
      </c>
      <c r="R429" s="104"/>
      <c r="S429" s="103"/>
      <c r="T429" s="103"/>
      <c r="U429" s="103">
        <v>9.2138152858547417E-8</v>
      </c>
      <c r="V429" s="104"/>
    </row>
    <row r="430" spans="2:22" x14ac:dyDescent="0.35">
      <c r="B430" s="85">
        <v>402</v>
      </c>
      <c r="C430" s="86" t="s">
        <v>82</v>
      </c>
      <c r="D430" s="86" t="s">
        <v>63</v>
      </c>
      <c r="E430" s="86" t="s">
        <v>29</v>
      </c>
      <c r="F430" s="121">
        <v>3</v>
      </c>
      <c r="G430" s="85" t="s">
        <v>72</v>
      </c>
      <c r="H430" s="103"/>
      <c r="I430" s="103"/>
      <c r="J430" s="103"/>
      <c r="K430" s="103"/>
      <c r="L430" s="103"/>
      <c r="M430" s="103"/>
      <c r="N430" s="103"/>
      <c r="O430" s="103"/>
      <c r="P430" s="103"/>
      <c r="Q430" s="103">
        <v>3.3553644007097578E-6</v>
      </c>
      <c r="R430" s="104"/>
      <c r="S430" s="103"/>
      <c r="T430" s="103"/>
      <c r="U430" s="103">
        <v>3.3553644007097578E-6</v>
      </c>
      <c r="V430" s="104"/>
    </row>
    <row r="431" spans="2:22" x14ac:dyDescent="0.35">
      <c r="B431" s="85">
        <v>402</v>
      </c>
      <c r="C431" s="86" t="s">
        <v>82</v>
      </c>
      <c r="D431" s="86" t="s">
        <v>63</v>
      </c>
      <c r="E431" s="86" t="s">
        <v>30</v>
      </c>
      <c r="F431" s="121">
        <v>4</v>
      </c>
      <c r="G431" s="85" t="s">
        <v>72</v>
      </c>
      <c r="H431" s="103"/>
      <c r="I431" s="103"/>
      <c r="J431" s="103"/>
      <c r="K431" s="103"/>
      <c r="L431" s="103"/>
      <c r="M431" s="103"/>
      <c r="N431" s="103"/>
      <c r="O431" s="103"/>
      <c r="P431" s="103"/>
      <c r="Q431" s="103">
        <v>0</v>
      </c>
      <c r="R431" s="104"/>
      <c r="S431" s="103"/>
      <c r="T431" s="103"/>
      <c r="U431" s="103">
        <v>0</v>
      </c>
      <c r="V431" s="104"/>
    </row>
    <row r="432" spans="2:22" x14ac:dyDescent="0.35">
      <c r="B432" s="85">
        <v>402</v>
      </c>
      <c r="C432" s="86" t="s">
        <v>82</v>
      </c>
      <c r="D432" s="86" t="s">
        <v>63</v>
      </c>
      <c r="E432" s="86" t="s">
        <v>31</v>
      </c>
      <c r="F432" s="121">
        <v>4</v>
      </c>
      <c r="G432" s="85" t="s">
        <v>72</v>
      </c>
      <c r="H432" s="103"/>
      <c r="I432" s="103"/>
      <c r="J432" s="103"/>
      <c r="K432" s="103"/>
      <c r="L432" s="103"/>
      <c r="M432" s="103"/>
      <c r="N432" s="103"/>
      <c r="O432" s="103"/>
      <c r="P432" s="103"/>
      <c r="Q432" s="103">
        <v>0</v>
      </c>
      <c r="R432" s="104"/>
      <c r="S432" s="103"/>
      <c r="T432" s="103"/>
      <c r="U432" s="103">
        <v>0</v>
      </c>
      <c r="V432" s="104"/>
    </row>
    <row r="433" spans="2:22" x14ac:dyDescent="0.35">
      <c r="B433" s="85">
        <v>402</v>
      </c>
      <c r="C433" s="86" t="s">
        <v>82</v>
      </c>
      <c r="D433" s="86" t="s">
        <v>63</v>
      </c>
      <c r="E433" s="86" t="s">
        <v>32</v>
      </c>
      <c r="F433" s="121">
        <v>4</v>
      </c>
      <c r="G433" s="85" t="s">
        <v>72</v>
      </c>
      <c r="H433" s="103"/>
      <c r="I433" s="103"/>
      <c r="J433" s="103"/>
      <c r="K433" s="103"/>
      <c r="L433" s="103"/>
      <c r="M433" s="103"/>
      <c r="N433" s="103"/>
      <c r="O433" s="103"/>
      <c r="P433" s="103"/>
      <c r="Q433" s="103">
        <v>0</v>
      </c>
      <c r="R433" s="104"/>
      <c r="S433" s="103"/>
      <c r="T433" s="103"/>
      <c r="U433" s="103">
        <v>0</v>
      </c>
      <c r="V433" s="104"/>
    </row>
    <row r="434" spans="2:22" x14ac:dyDescent="0.35">
      <c r="B434" s="109">
        <v>402</v>
      </c>
      <c r="C434" s="107" t="s">
        <v>82</v>
      </c>
      <c r="D434" s="107"/>
      <c r="E434" s="107" t="s">
        <v>62</v>
      </c>
      <c r="F434" s="122"/>
      <c r="G434" s="109"/>
      <c r="H434" s="105">
        <f t="shared" ref="H434:V434" si="35">SUM(H422:H433)</f>
        <v>0</v>
      </c>
      <c r="I434" s="105">
        <f t="shared" si="35"/>
        <v>0</v>
      </c>
      <c r="J434" s="105">
        <f t="shared" si="35"/>
        <v>0</v>
      </c>
      <c r="K434" s="105">
        <f t="shared" si="35"/>
        <v>0</v>
      </c>
      <c r="L434" s="105">
        <f t="shared" si="35"/>
        <v>0</v>
      </c>
      <c r="M434" s="105">
        <f t="shared" si="35"/>
        <v>0</v>
      </c>
      <c r="N434" s="105">
        <f t="shared" si="35"/>
        <v>0</v>
      </c>
      <c r="O434" s="105">
        <f t="shared" si="35"/>
        <v>0</v>
      </c>
      <c r="P434" s="105">
        <f t="shared" si="35"/>
        <v>0</v>
      </c>
      <c r="Q434" s="105">
        <f t="shared" si="35"/>
        <v>1.7383398176641489E-5</v>
      </c>
      <c r="R434" s="106">
        <f t="shared" si="35"/>
        <v>0</v>
      </c>
      <c r="S434" s="105">
        <f t="shared" si="35"/>
        <v>0</v>
      </c>
      <c r="T434" s="105">
        <f t="shared" si="35"/>
        <v>0</v>
      </c>
      <c r="U434" s="105">
        <f t="shared" si="35"/>
        <v>1.7383398176641489E-5</v>
      </c>
      <c r="V434" s="106">
        <f t="shared" si="35"/>
        <v>0</v>
      </c>
    </row>
    <row r="435" spans="2:22" x14ac:dyDescent="0.35">
      <c r="B435" s="85">
        <v>406</v>
      </c>
      <c r="C435" s="86" t="s">
        <v>81</v>
      </c>
      <c r="D435" s="88" t="s">
        <v>63</v>
      </c>
      <c r="E435" s="86" t="s">
        <v>21</v>
      </c>
      <c r="F435" s="121">
        <v>1</v>
      </c>
      <c r="G435" s="85" t="s">
        <v>72</v>
      </c>
      <c r="H435" s="103"/>
      <c r="I435" s="103"/>
      <c r="J435" s="103"/>
      <c r="K435" s="103"/>
      <c r="L435" s="103"/>
      <c r="M435" s="103"/>
      <c r="N435" s="103"/>
      <c r="O435" s="103"/>
      <c r="P435" s="103"/>
      <c r="Q435" s="103">
        <v>4.381088075930091E-7</v>
      </c>
      <c r="R435" s="104"/>
      <c r="S435" s="103"/>
      <c r="T435" s="103"/>
      <c r="U435" s="103"/>
      <c r="V435" s="104"/>
    </row>
    <row r="436" spans="2:22" x14ac:dyDescent="0.35">
      <c r="B436" s="85">
        <v>406</v>
      </c>
      <c r="C436" s="86" t="s">
        <v>81</v>
      </c>
      <c r="D436" s="88" t="s">
        <v>63</v>
      </c>
      <c r="E436" s="86" t="s">
        <v>22</v>
      </c>
      <c r="F436" s="121">
        <v>1</v>
      </c>
      <c r="G436" s="85" t="s">
        <v>72</v>
      </c>
      <c r="H436" s="103"/>
      <c r="I436" s="103"/>
      <c r="J436" s="103"/>
      <c r="K436" s="103"/>
      <c r="L436" s="103"/>
      <c r="M436" s="103"/>
      <c r="N436" s="103"/>
      <c r="O436" s="103"/>
      <c r="P436" s="103"/>
      <c r="Q436" s="103">
        <v>1.2744983493614941E-6</v>
      </c>
      <c r="R436" s="104"/>
      <c r="S436" s="103"/>
      <c r="T436" s="103"/>
      <c r="U436" s="103"/>
      <c r="V436" s="104"/>
    </row>
    <row r="437" spans="2:22" x14ac:dyDescent="0.35">
      <c r="B437" s="85">
        <v>406</v>
      </c>
      <c r="C437" s="86" t="s">
        <v>81</v>
      </c>
      <c r="D437" s="88" t="s">
        <v>63</v>
      </c>
      <c r="E437" s="86" t="s">
        <v>23</v>
      </c>
      <c r="F437" s="121">
        <v>1</v>
      </c>
      <c r="G437" s="85" t="s">
        <v>72</v>
      </c>
      <c r="H437" s="103"/>
      <c r="I437" s="103"/>
      <c r="J437" s="103"/>
      <c r="K437" s="103"/>
      <c r="L437" s="103"/>
      <c r="M437" s="103"/>
      <c r="N437" s="103"/>
      <c r="O437" s="103"/>
      <c r="P437" s="103"/>
      <c r="Q437" s="103">
        <v>4.381088075930091E-7</v>
      </c>
      <c r="R437" s="104"/>
      <c r="S437" s="103"/>
      <c r="T437" s="103"/>
      <c r="U437" s="103"/>
      <c r="V437" s="104"/>
    </row>
    <row r="438" spans="2:22" x14ac:dyDescent="0.35">
      <c r="B438" s="85">
        <v>406</v>
      </c>
      <c r="C438" s="86" t="s">
        <v>81</v>
      </c>
      <c r="D438" s="88" t="s">
        <v>63</v>
      </c>
      <c r="E438" s="86" t="s">
        <v>24</v>
      </c>
      <c r="F438" s="121">
        <v>2</v>
      </c>
      <c r="G438" s="85" t="s">
        <v>72</v>
      </c>
      <c r="H438" s="103"/>
      <c r="I438" s="103"/>
      <c r="J438" s="103"/>
      <c r="K438" s="103"/>
      <c r="L438" s="103"/>
      <c r="M438" s="103"/>
      <c r="N438" s="103"/>
      <c r="O438" s="103"/>
      <c r="P438" s="103"/>
      <c r="Q438" s="103">
        <v>1.9914036708773245E-7</v>
      </c>
      <c r="R438" s="104"/>
      <c r="S438" s="103"/>
      <c r="T438" s="103"/>
      <c r="U438" s="103"/>
      <c r="V438" s="104"/>
    </row>
    <row r="439" spans="2:22" x14ac:dyDescent="0.35">
      <c r="B439" s="85">
        <v>406</v>
      </c>
      <c r="C439" s="86" t="s">
        <v>81</v>
      </c>
      <c r="D439" s="88" t="s">
        <v>63</v>
      </c>
      <c r="E439" s="86" t="s">
        <v>25</v>
      </c>
      <c r="F439" s="121">
        <v>2</v>
      </c>
      <c r="G439" s="85" t="s">
        <v>72</v>
      </c>
      <c r="H439" s="103"/>
      <c r="I439" s="103"/>
      <c r="J439" s="103"/>
      <c r="K439" s="103"/>
      <c r="L439" s="103"/>
      <c r="M439" s="103"/>
      <c r="N439" s="103"/>
      <c r="O439" s="103"/>
      <c r="P439" s="103"/>
      <c r="Q439" s="103">
        <v>4.8191968835231227E-6</v>
      </c>
      <c r="R439" s="104"/>
      <c r="S439" s="103"/>
      <c r="T439" s="103"/>
      <c r="U439" s="103"/>
      <c r="V439" s="104"/>
    </row>
    <row r="440" spans="2:22" x14ac:dyDescent="0.35">
      <c r="B440" s="85">
        <v>406</v>
      </c>
      <c r="C440" s="86" t="s">
        <v>81</v>
      </c>
      <c r="D440" s="88" t="s">
        <v>63</v>
      </c>
      <c r="E440" s="86" t="s">
        <v>26</v>
      </c>
      <c r="F440" s="121">
        <v>2</v>
      </c>
      <c r="G440" s="85" t="s">
        <v>72</v>
      </c>
      <c r="H440" s="103"/>
      <c r="I440" s="103"/>
      <c r="J440" s="103"/>
      <c r="K440" s="103"/>
      <c r="L440" s="103"/>
      <c r="M440" s="103"/>
      <c r="N440" s="103"/>
      <c r="O440" s="103"/>
      <c r="P440" s="103"/>
      <c r="Q440" s="103">
        <v>7.5673339493338542E-7</v>
      </c>
      <c r="R440" s="104"/>
      <c r="S440" s="103"/>
      <c r="T440" s="103"/>
      <c r="U440" s="103"/>
      <c r="V440" s="104"/>
    </row>
    <row r="441" spans="2:22" x14ac:dyDescent="0.35">
      <c r="B441" s="85">
        <v>406</v>
      </c>
      <c r="C441" s="86" t="s">
        <v>81</v>
      </c>
      <c r="D441" s="88" t="s">
        <v>63</v>
      </c>
      <c r="E441" s="86" t="s">
        <v>27</v>
      </c>
      <c r="F441" s="121">
        <v>3</v>
      </c>
      <c r="G441" s="85" t="s">
        <v>72</v>
      </c>
      <c r="H441" s="103"/>
      <c r="I441" s="103"/>
      <c r="J441" s="103"/>
      <c r="K441" s="103"/>
      <c r="L441" s="103"/>
      <c r="M441" s="103"/>
      <c r="N441" s="103"/>
      <c r="O441" s="103"/>
      <c r="P441" s="103"/>
      <c r="Q441" s="103">
        <v>1.3541544961965798E-6</v>
      </c>
      <c r="R441" s="104"/>
      <c r="S441" s="103"/>
      <c r="T441" s="103"/>
      <c r="U441" s="103"/>
      <c r="V441" s="104"/>
    </row>
    <row r="442" spans="2:22" x14ac:dyDescent="0.35">
      <c r="B442" s="85">
        <v>406</v>
      </c>
      <c r="C442" s="86" t="s">
        <v>81</v>
      </c>
      <c r="D442" s="88" t="s">
        <v>63</v>
      </c>
      <c r="E442" s="86" t="s">
        <v>28</v>
      </c>
      <c r="F442" s="121">
        <v>3</v>
      </c>
      <c r="G442" s="85" t="s">
        <v>72</v>
      </c>
      <c r="H442" s="103"/>
      <c r="I442" s="103"/>
      <c r="J442" s="103"/>
      <c r="K442" s="103"/>
      <c r="L442" s="103"/>
      <c r="M442" s="103"/>
      <c r="N442" s="103"/>
      <c r="O442" s="103"/>
      <c r="P442" s="103"/>
      <c r="Q442" s="103">
        <v>1.0355299088562092E-6</v>
      </c>
      <c r="R442" s="104"/>
      <c r="S442" s="103"/>
      <c r="T442" s="103"/>
      <c r="U442" s="103"/>
      <c r="V442" s="104"/>
    </row>
    <row r="443" spans="2:22" x14ac:dyDescent="0.35">
      <c r="B443" s="85">
        <v>406</v>
      </c>
      <c r="C443" s="86" t="s">
        <v>81</v>
      </c>
      <c r="D443" s="88" t="s">
        <v>63</v>
      </c>
      <c r="E443" s="86" t="s">
        <v>29</v>
      </c>
      <c r="F443" s="121">
        <v>3</v>
      </c>
      <c r="G443" s="85" t="s">
        <v>72</v>
      </c>
      <c r="H443" s="103"/>
      <c r="I443" s="103"/>
      <c r="J443" s="103"/>
      <c r="K443" s="103"/>
      <c r="L443" s="103"/>
      <c r="M443" s="103"/>
      <c r="N443" s="103"/>
      <c r="O443" s="103"/>
      <c r="P443" s="103"/>
      <c r="Q443" s="103">
        <v>3.9828073417546489E-7</v>
      </c>
      <c r="R443" s="104"/>
      <c r="S443" s="103"/>
      <c r="T443" s="103"/>
      <c r="U443" s="103"/>
      <c r="V443" s="104"/>
    </row>
    <row r="444" spans="2:22" x14ac:dyDescent="0.35">
      <c r="B444" s="85">
        <v>406</v>
      </c>
      <c r="C444" s="86" t="s">
        <v>81</v>
      </c>
      <c r="D444" s="88" t="s">
        <v>63</v>
      </c>
      <c r="E444" s="86" t="s">
        <v>30</v>
      </c>
      <c r="F444" s="121">
        <v>4</v>
      </c>
      <c r="G444" s="85" t="s">
        <v>72</v>
      </c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4"/>
      <c r="S444" s="103"/>
      <c r="T444" s="103"/>
      <c r="U444" s="103"/>
      <c r="V444" s="104"/>
    </row>
    <row r="445" spans="2:22" x14ac:dyDescent="0.35">
      <c r="B445" s="85">
        <v>406</v>
      </c>
      <c r="C445" s="86" t="s">
        <v>81</v>
      </c>
      <c r="D445" s="88" t="s">
        <v>63</v>
      </c>
      <c r="E445" s="86" t="s">
        <v>31</v>
      </c>
      <c r="F445" s="121">
        <v>4</v>
      </c>
      <c r="G445" s="85" t="s">
        <v>72</v>
      </c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4"/>
      <c r="S445" s="103"/>
      <c r="T445" s="103"/>
      <c r="U445" s="103"/>
      <c r="V445" s="104"/>
    </row>
    <row r="446" spans="2:22" x14ac:dyDescent="0.35">
      <c r="B446" s="85">
        <v>406</v>
      </c>
      <c r="C446" s="86" t="s">
        <v>81</v>
      </c>
      <c r="D446" s="88" t="s">
        <v>63</v>
      </c>
      <c r="E446" s="86" t="s">
        <v>32</v>
      </c>
      <c r="F446" s="121">
        <v>4</v>
      </c>
      <c r="G446" s="85" t="s">
        <v>72</v>
      </c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4"/>
      <c r="S446" s="103"/>
      <c r="T446" s="103"/>
      <c r="U446" s="103"/>
      <c r="V446" s="104"/>
    </row>
    <row r="447" spans="2:22" x14ac:dyDescent="0.35">
      <c r="B447" s="109">
        <v>406</v>
      </c>
      <c r="C447" s="86" t="s">
        <v>81</v>
      </c>
      <c r="D447" s="107"/>
      <c r="E447" s="107" t="s">
        <v>62</v>
      </c>
      <c r="F447" s="122"/>
      <c r="G447" s="109"/>
      <c r="H447" s="105">
        <f>SUM(H435:H446)</f>
        <v>0</v>
      </c>
      <c r="I447" s="105">
        <f t="shared" ref="I447:V447" si="36">SUM(I435:I446)</f>
        <v>0</v>
      </c>
      <c r="J447" s="105">
        <f t="shared" si="36"/>
        <v>0</v>
      </c>
      <c r="K447" s="105">
        <f t="shared" si="36"/>
        <v>0</v>
      </c>
      <c r="L447" s="105">
        <f t="shared" si="36"/>
        <v>0</v>
      </c>
      <c r="M447" s="105">
        <f t="shared" si="36"/>
        <v>0</v>
      </c>
      <c r="N447" s="105">
        <f t="shared" si="36"/>
        <v>0</v>
      </c>
      <c r="O447" s="105">
        <f t="shared" si="36"/>
        <v>0</v>
      </c>
      <c r="P447" s="105">
        <f t="shared" si="36"/>
        <v>0</v>
      </c>
      <c r="Q447" s="105">
        <f t="shared" si="36"/>
        <v>1.0713751749320007E-5</v>
      </c>
      <c r="R447" s="106">
        <f t="shared" si="36"/>
        <v>0</v>
      </c>
      <c r="S447" s="105">
        <f t="shared" si="36"/>
        <v>0</v>
      </c>
      <c r="T447" s="105">
        <f t="shared" si="36"/>
        <v>0</v>
      </c>
      <c r="U447" s="105">
        <f t="shared" si="36"/>
        <v>0</v>
      </c>
      <c r="V447" s="106">
        <f t="shared" si="36"/>
        <v>0</v>
      </c>
    </row>
    <row r="448" spans="2:22" x14ac:dyDescent="0.35">
      <c r="B448" s="85">
        <v>407</v>
      </c>
      <c r="C448" s="108" t="s">
        <v>80</v>
      </c>
      <c r="D448" s="88" t="s">
        <v>63</v>
      </c>
      <c r="E448" s="86" t="s">
        <v>21</v>
      </c>
      <c r="F448" s="121">
        <v>1</v>
      </c>
      <c r="G448" s="85" t="s">
        <v>72</v>
      </c>
      <c r="H448" s="103"/>
      <c r="I448" s="103"/>
      <c r="J448" s="103"/>
      <c r="K448" s="103"/>
      <c r="L448" s="103"/>
      <c r="M448" s="103"/>
      <c r="N448" s="103"/>
      <c r="O448" s="103"/>
      <c r="P448" s="103"/>
      <c r="Q448" s="103">
        <v>0</v>
      </c>
      <c r="R448" s="104"/>
      <c r="S448" s="103"/>
      <c r="T448" s="103"/>
      <c r="U448" s="103">
        <v>0</v>
      </c>
      <c r="V448" s="104"/>
    </row>
    <row r="449" spans="2:22" x14ac:dyDescent="0.35">
      <c r="B449" s="85">
        <v>407</v>
      </c>
      <c r="C449" s="86" t="s">
        <v>80</v>
      </c>
      <c r="D449" s="88" t="s">
        <v>63</v>
      </c>
      <c r="E449" s="86" t="s">
        <v>22</v>
      </c>
      <c r="F449" s="121">
        <v>1</v>
      </c>
      <c r="G449" s="85" t="s">
        <v>72</v>
      </c>
      <c r="H449" s="103"/>
      <c r="I449" s="103"/>
      <c r="J449" s="103"/>
      <c r="K449" s="103"/>
      <c r="L449" s="103"/>
      <c r="M449" s="103"/>
      <c r="N449" s="103"/>
      <c r="O449" s="103"/>
      <c r="P449" s="103"/>
      <c r="Q449" s="103">
        <v>0</v>
      </c>
      <c r="R449" s="104"/>
      <c r="S449" s="103"/>
      <c r="T449" s="103"/>
      <c r="U449" s="103">
        <v>0</v>
      </c>
      <c r="V449" s="104"/>
    </row>
    <row r="450" spans="2:22" x14ac:dyDescent="0.35">
      <c r="B450" s="85">
        <v>407</v>
      </c>
      <c r="C450" s="86" t="s">
        <v>80</v>
      </c>
      <c r="D450" s="88" t="s">
        <v>63</v>
      </c>
      <c r="E450" s="86" t="s">
        <v>23</v>
      </c>
      <c r="F450" s="121">
        <v>1</v>
      </c>
      <c r="G450" s="85" t="s">
        <v>72</v>
      </c>
      <c r="H450" s="103"/>
      <c r="I450" s="103"/>
      <c r="J450" s="103"/>
      <c r="K450" s="103"/>
      <c r="L450" s="103"/>
      <c r="M450" s="103"/>
      <c r="N450" s="103"/>
      <c r="O450" s="103"/>
      <c r="P450" s="103"/>
      <c r="Q450" s="103">
        <v>0</v>
      </c>
      <c r="R450" s="104"/>
      <c r="S450" s="103"/>
      <c r="T450" s="103"/>
      <c r="U450" s="103">
        <v>0</v>
      </c>
      <c r="V450" s="104"/>
    </row>
    <row r="451" spans="2:22" x14ac:dyDescent="0.35">
      <c r="B451" s="85">
        <v>407</v>
      </c>
      <c r="C451" s="86" t="s">
        <v>80</v>
      </c>
      <c r="D451" s="88" t="s">
        <v>63</v>
      </c>
      <c r="E451" s="86" t="s">
        <v>24</v>
      </c>
      <c r="F451" s="121">
        <v>2</v>
      </c>
      <c r="G451" s="85" t="s">
        <v>72</v>
      </c>
      <c r="H451" s="103"/>
      <c r="I451" s="103"/>
      <c r="J451" s="103"/>
      <c r="K451" s="103"/>
      <c r="L451" s="103"/>
      <c r="M451" s="103"/>
      <c r="N451" s="103"/>
      <c r="O451" s="103"/>
      <c r="P451" s="103"/>
      <c r="Q451" s="103">
        <v>0</v>
      </c>
      <c r="R451" s="104"/>
      <c r="S451" s="103"/>
      <c r="T451" s="103"/>
      <c r="U451" s="103">
        <v>0</v>
      </c>
      <c r="V451" s="104"/>
    </row>
    <row r="452" spans="2:22" x14ac:dyDescent="0.35">
      <c r="B452" s="85">
        <v>407</v>
      </c>
      <c r="C452" s="86" t="s">
        <v>80</v>
      </c>
      <c r="D452" s="88" t="s">
        <v>63</v>
      </c>
      <c r="E452" s="86" t="s">
        <v>25</v>
      </c>
      <c r="F452" s="121">
        <v>2</v>
      </c>
      <c r="G452" s="85" t="s">
        <v>72</v>
      </c>
      <c r="H452" s="103"/>
      <c r="I452" s="103"/>
      <c r="J452" s="103"/>
      <c r="K452" s="103"/>
      <c r="L452" s="103"/>
      <c r="M452" s="103"/>
      <c r="N452" s="103"/>
      <c r="O452" s="103"/>
      <c r="P452" s="103"/>
      <c r="Q452" s="103">
        <v>0</v>
      </c>
      <c r="R452" s="104"/>
      <c r="S452" s="103"/>
      <c r="T452" s="103"/>
      <c r="U452" s="103">
        <v>0</v>
      </c>
      <c r="V452" s="104"/>
    </row>
    <row r="453" spans="2:22" x14ac:dyDescent="0.35">
      <c r="B453" s="85">
        <v>407</v>
      </c>
      <c r="C453" s="86" t="s">
        <v>80</v>
      </c>
      <c r="D453" s="88" t="s">
        <v>63</v>
      </c>
      <c r="E453" s="86" t="s">
        <v>26</v>
      </c>
      <c r="F453" s="121">
        <v>2</v>
      </c>
      <c r="G453" s="85" t="s">
        <v>72</v>
      </c>
      <c r="H453" s="103"/>
      <c r="I453" s="103"/>
      <c r="J453" s="103"/>
      <c r="K453" s="103"/>
      <c r="L453" s="103"/>
      <c r="M453" s="103"/>
      <c r="N453" s="103"/>
      <c r="O453" s="103"/>
      <c r="P453" s="103"/>
      <c r="Q453" s="103">
        <v>0</v>
      </c>
      <c r="R453" s="104"/>
      <c r="S453" s="103"/>
      <c r="T453" s="103"/>
      <c r="U453" s="103">
        <v>0</v>
      </c>
      <c r="V453" s="104"/>
    </row>
    <row r="454" spans="2:22" x14ac:dyDescent="0.35">
      <c r="B454" s="85">
        <v>407</v>
      </c>
      <c r="C454" s="86" t="s">
        <v>80</v>
      </c>
      <c r="D454" s="88" t="s">
        <v>63</v>
      </c>
      <c r="E454" s="86" t="s">
        <v>27</v>
      </c>
      <c r="F454" s="121">
        <v>3</v>
      </c>
      <c r="G454" s="85" t="s">
        <v>72</v>
      </c>
      <c r="H454" s="103"/>
      <c r="I454" s="103"/>
      <c r="J454" s="103"/>
      <c r="K454" s="103"/>
      <c r="L454" s="103"/>
      <c r="M454" s="103"/>
      <c r="N454" s="103"/>
      <c r="O454" s="103"/>
      <c r="P454" s="103"/>
      <c r="Q454" s="103">
        <v>0</v>
      </c>
      <c r="R454" s="104"/>
      <c r="S454" s="103"/>
      <c r="T454" s="103"/>
      <c r="U454" s="103">
        <v>0</v>
      </c>
      <c r="V454" s="104"/>
    </row>
    <row r="455" spans="2:22" x14ac:dyDescent="0.35">
      <c r="B455" s="85">
        <v>407</v>
      </c>
      <c r="C455" s="86" t="s">
        <v>80</v>
      </c>
      <c r="D455" s="88" t="s">
        <v>63</v>
      </c>
      <c r="E455" s="86" t="s">
        <v>28</v>
      </c>
      <c r="F455" s="121">
        <v>3</v>
      </c>
      <c r="G455" s="85" t="s">
        <v>72</v>
      </c>
      <c r="H455" s="103"/>
      <c r="I455" s="103"/>
      <c r="J455" s="103"/>
      <c r="K455" s="103"/>
      <c r="L455" s="103"/>
      <c r="M455" s="103"/>
      <c r="N455" s="103"/>
      <c r="O455" s="103"/>
      <c r="P455" s="103"/>
      <c r="Q455" s="103">
        <v>0</v>
      </c>
      <c r="R455" s="104"/>
      <c r="S455" s="103"/>
      <c r="T455" s="103"/>
      <c r="U455" s="103">
        <v>0</v>
      </c>
      <c r="V455" s="104"/>
    </row>
    <row r="456" spans="2:22" x14ac:dyDescent="0.35">
      <c r="B456" s="85">
        <v>407</v>
      </c>
      <c r="C456" s="86" t="s">
        <v>80</v>
      </c>
      <c r="D456" s="88" t="s">
        <v>63</v>
      </c>
      <c r="E456" s="86" t="s">
        <v>29</v>
      </c>
      <c r="F456" s="121">
        <v>3</v>
      </c>
      <c r="G456" s="85" t="s">
        <v>72</v>
      </c>
      <c r="H456" s="103"/>
      <c r="I456" s="103"/>
      <c r="J456" s="103"/>
      <c r="K456" s="103"/>
      <c r="L456" s="103"/>
      <c r="M456" s="103"/>
      <c r="N456" s="103"/>
      <c r="O456" s="103"/>
      <c r="P456" s="103"/>
      <c r="Q456" s="103">
        <v>0</v>
      </c>
      <c r="R456" s="104"/>
      <c r="S456" s="103"/>
      <c r="T456" s="103"/>
      <c r="U456" s="103">
        <v>0</v>
      </c>
      <c r="V456" s="104"/>
    </row>
    <row r="457" spans="2:22" x14ac:dyDescent="0.35">
      <c r="B457" s="85">
        <v>407</v>
      </c>
      <c r="C457" s="86" t="s">
        <v>80</v>
      </c>
      <c r="D457" s="88" t="s">
        <v>63</v>
      </c>
      <c r="E457" s="86" t="s">
        <v>30</v>
      </c>
      <c r="F457" s="121">
        <v>4</v>
      </c>
      <c r="G457" s="85" t="s">
        <v>72</v>
      </c>
      <c r="H457" s="103"/>
      <c r="I457" s="103"/>
      <c r="J457" s="103"/>
      <c r="K457" s="103"/>
      <c r="L457" s="103"/>
      <c r="M457" s="103"/>
      <c r="N457" s="103"/>
      <c r="O457" s="103"/>
      <c r="P457" s="103"/>
      <c r="Q457" s="103">
        <v>0</v>
      </c>
      <c r="R457" s="104"/>
      <c r="S457" s="103"/>
      <c r="T457" s="103"/>
      <c r="U457" s="103">
        <v>0</v>
      </c>
      <c r="V457" s="104"/>
    </row>
    <row r="458" spans="2:22" x14ac:dyDescent="0.35">
      <c r="B458" s="85">
        <v>407</v>
      </c>
      <c r="C458" s="86" t="s">
        <v>80</v>
      </c>
      <c r="D458" s="88" t="s">
        <v>63</v>
      </c>
      <c r="E458" s="86" t="s">
        <v>31</v>
      </c>
      <c r="F458" s="121">
        <v>4</v>
      </c>
      <c r="G458" s="85" t="s">
        <v>72</v>
      </c>
      <c r="H458" s="103"/>
      <c r="I458" s="103"/>
      <c r="J458" s="103"/>
      <c r="K458" s="103"/>
      <c r="L458" s="103"/>
      <c r="M458" s="103"/>
      <c r="N458" s="103"/>
      <c r="O458" s="103"/>
      <c r="P458" s="103"/>
      <c r="Q458" s="103">
        <v>0</v>
      </c>
      <c r="R458" s="104"/>
      <c r="S458" s="103"/>
      <c r="T458" s="103"/>
      <c r="U458" s="103">
        <v>0</v>
      </c>
      <c r="V458" s="104"/>
    </row>
    <row r="459" spans="2:22" x14ac:dyDescent="0.35">
      <c r="B459" s="85">
        <v>407</v>
      </c>
      <c r="C459" s="86" t="s">
        <v>80</v>
      </c>
      <c r="D459" s="88" t="s">
        <v>63</v>
      </c>
      <c r="E459" s="86" t="s">
        <v>32</v>
      </c>
      <c r="F459" s="121">
        <v>4</v>
      </c>
      <c r="G459" s="85" t="s">
        <v>72</v>
      </c>
      <c r="H459" s="103"/>
      <c r="I459" s="103"/>
      <c r="J459" s="103"/>
      <c r="K459" s="103"/>
      <c r="L459" s="103"/>
      <c r="M459" s="103"/>
      <c r="N459" s="103"/>
      <c r="O459" s="103"/>
      <c r="P459" s="103"/>
      <c r="Q459" s="103">
        <v>0</v>
      </c>
      <c r="R459" s="104"/>
      <c r="S459" s="103"/>
      <c r="T459" s="103"/>
      <c r="U459" s="103">
        <v>0</v>
      </c>
      <c r="V459" s="104"/>
    </row>
    <row r="460" spans="2:22" x14ac:dyDescent="0.35">
      <c r="B460" s="109">
        <v>407</v>
      </c>
      <c r="C460" s="107" t="s">
        <v>80</v>
      </c>
      <c r="D460" s="107"/>
      <c r="E460" s="107" t="s">
        <v>62</v>
      </c>
      <c r="F460" s="122"/>
      <c r="G460" s="109"/>
      <c r="H460" s="105">
        <f>SUM(H448:H459)</f>
        <v>0</v>
      </c>
      <c r="I460" s="105">
        <f t="shared" ref="I460:V460" si="37">SUM(I448:I459)</f>
        <v>0</v>
      </c>
      <c r="J460" s="105">
        <f t="shared" si="37"/>
        <v>0</v>
      </c>
      <c r="K460" s="105">
        <f t="shared" si="37"/>
        <v>0</v>
      </c>
      <c r="L460" s="105">
        <f t="shared" si="37"/>
        <v>0</v>
      </c>
      <c r="M460" s="105">
        <f t="shared" si="37"/>
        <v>0</v>
      </c>
      <c r="N460" s="105">
        <f t="shared" si="37"/>
        <v>0</v>
      </c>
      <c r="O460" s="105">
        <f t="shared" si="37"/>
        <v>0</v>
      </c>
      <c r="P460" s="105">
        <f t="shared" si="37"/>
        <v>0</v>
      </c>
      <c r="Q460" s="105">
        <f t="shared" si="37"/>
        <v>0</v>
      </c>
      <c r="R460" s="106">
        <f t="shared" si="37"/>
        <v>0</v>
      </c>
      <c r="S460" s="105">
        <f t="shared" si="37"/>
        <v>0</v>
      </c>
      <c r="T460" s="105">
        <f t="shared" si="37"/>
        <v>0</v>
      </c>
      <c r="U460" s="105">
        <f t="shared" si="37"/>
        <v>0</v>
      </c>
      <c r="V460" s="106">
        <f t="shared" si="37"/>
        <v>0</v>
      </c>
    </row>
    <row r="461" spans="2:22" x14ac:dyDescent="0.35">
      <c r="B461" s="85">
        <v>408</v>
      </c>
      <c r="C461" s="86" t="s">
        <v>79</v>
      </c>
      <c r="D461" s="88" t="s">
        <v>63</v>
      </c>
      <c r="E461" s="86" t="s">
        <v>21</v>
      </c>
      <c r="F461" s="121">
        <v>1</v>
      </c>
      <c r="G461" s="85" t="s">
        <v>72</v>
      </c>
      <c r="H461" s="103"/>
      <c r="I461" s="103"/>
      <c r="J461" s="103"/>
      <c r="K461" s="103"/>
      <c r="L461" s="103"/>
      <c r="M461" s="103"/>
      <c r="N461" s="103"/>
      <c r="O461" s="103"/>
      <c r="P461" s="103"/>
      <c r="Q461" s="103">
        <v>0</v>
      </c>
      <c r="R461" s="104"/>
      <c r="S461" s="103"/>
      <c r="T461" s="103"/>
      <c r="U461" s="103"/>
      <c r="V461" s="104"/>
    </row>
    <row r="462" spans="2:22" x14ac:dyDescent="0.35">
      <c r="B462" s="85">
        <v>408</v>
      </c>
      <c r="C462" s="86" t="s">
        <v>79</v>
      </c>
      <c r="D462" s="88" t="s">
        <v>63</v>
      </c>
      <c r="E462" s="86" t="s">
        <v>22</v>
      </c>
      <c r="F462" s="121">
        <v>1</v>
      </c>
      <c r="G462" s="85" t="s">
        <v>72</v>
      </c>
      <c r="H462" s="103"/>
      <c r="I462" s="103"/>
      <c r="J462" s="103"/>
      <c r="K462" s="103"/>
      <c r="L462" s="103"/>
      <c r="M462" s="103"/>
      <c r="N462" s="103"/>
      <c r="O462" s="103"/>
      <c r="P462" s="103"/>
      <c r="Q462" s="103">
        <v>0</v>
      </c>
      <c r="R462" s="104"/>
      <c r="S462" s="103"/>
      <c r="T462" s="103"/>
      <c r="U462" s="103"/>
      <c r="V462" s="104"/>
    </row>
    <row r="463" spans="2:22" x14ac:dyDescent="0.35">
      <c r="B463" s="85">
        <v>408</v>
      </c>
      <c r="C463" s="86" t="s">
        <v>79</v>
      </c>
      <c r="D463" s="88" t="s">
        <v>63</v>
      </c>
      <c r="E463" s="86" t="s">
        <v>23</v>
      </c>
      <c r="F463" s="121">
        <v>1</v>
      </c>
      <c r="G463" s="85" t="s">
        <v>72</v>
      </c>
      <c r="H463" s="103"/>
      <c r="I463" s="103"/>
      <c r="J463" s="103"/>
      <c r="K463" s="103"/>
      <c r="L463" s="103"/>
      <c r="M463" s="103"/>
      <c r="N463" s="103"/>
      <c r="O463" s="103"/>
      <c r="P463" s="103"/>
      <c r="Q463" s="103">
        <v>0</v>
      </c>
      <c r="R463" s="104"/>
      <c r="S463" s="103"/>
      <c r="T463" s="103"/>
      <c r="U463" s="103"/>
      <c r="V463" s="104"/>
    </row>
    <row r="464" spans="2:22" x14ac:dyDescent="0.35">
      <c r="B464" s="85">
        <v>408</v>
      </c>
      <c r="C464" s="86" t="s">
        <v>79</v>
      </c>
      <c r="D464" s="88" t="s">
        <v>63</v>
      </c>
      <c r="E464" s="86" t="s">
        <v>24</v>
      </c>
      <c r="F464" s="121">
        <v>2</v>
      </c>
      <c r="G464" s="85" t="s">
        <v>72</v>
      </c>
      <c r="H464" s="103"/>
      <c r="I464" s="103"/>
      <c r="J464" s="103"/>
      <c r="K464" s="103"/>
      <c r="L464" s="103"/>
      <c r="M464" s="103"/>
      <c r="N464" s="103"/>
      <c r="O464" s="103"/>
      <c r="P464" s="103"/>
      <c r="Q464" s="103">
        <v>0</v>
      </c>
      <c r="R464" s="104"/>
      <c r="S464" s="103"/>
      <c r="T464" s="103"/>
      <c r="U464" s="103"/>
      <c r="V464" s="104"/>
    </row>
    <row r="465" spans="2:22" x14ac:dyDescent="0.35">
      <c r="B465" s="85">
        <v>408</v>
      </c>
      <c r="C465" s="86" t="s">
        <v>79</v>
      </c>
      <c r="D465" s="88" t="s">
        <v>63</v>
      </c>
      <c r="E465" s="86" t="s">
        <v>25</v>
      </c>
      <c r="F465" s="121">
        <v>2</v>
      </c>
      <c r="G465" s="85" t="s">
        <v>72</v>
      </c>
      <c r="H465" s="103"/>
      <c r="I465" s="103"/>
      <c r="J465" s="103"/>
      <c r="K465" s="103"/>
      <c r="L465" s="103"/>
      <c r="M465" s="103"/>
      <c r="N465" s="103"/>
      <c r="O465" s="103"/>
      <c r="P465" s="103"/>
      <c r="Q465" s="103">
        <v>0</v>
      </c>
      <c r="R465" s="104"/>
      <c r="S465" s="103"/>
      <c r="T465" s="103"/>
      <c r="U465" s="103"/>
      <c r="V465" s="104"/>
    </row>
    <row r="466" spans="2:22" x14ac:dyDescent="0.35">
      <c r="B466" s="85">
        <v>408</v>
      </c>
      <c r="C466" s="86" t="s">
        <v>79</v>
      </c>
      <c r="D466" s="88" t="s">
        <v>63</v>
      </c>
      <c r="E466" s="86" t="s">
        <v>26</v>
      </c>
      <c r="F466" s="121">
        <v>2</v>
      </c>
      <c r="G466" s="85" t="s">
        <v>72</v>
      </c>
      <c r="H466" s="103"/>
      <c r="I466" s="103"/>
      <c r="J466" s="103"/>
      <c r="K466" s="103"/>
      <c r="L466" s="103"/>
      <c r="M466" s="103"/>
      <c r="N466" s="103"/>
      <c r="O466" s="103"/>
      <c r="P466" s="103"/>
      <c r="Q466" s="103">
        <v>0</v>
      </c>
      <c r="R466" s="104"/>
      <c r="S466" s="103"/>
      <c r="T466" s="103"/>
      <c r="U466" s="103"/>
      <c r="V466" s="104"/>
    </row>
    <row r="467" spans="2:22" x14ac:dyDescent="0.35">
      <c r="B467" s="85">
        <v>408</v>
      </c>
      <c r="C467" s="86" t="s">
        <v>79</v>
      </c>
      <c r="D467" s="88" t="s">
        <v>63</v>
      </c>
      <c r="E467" s="86" t="s">
        <v>27</v>
      </c>
      <c r="F467" s="121">
        <v>3</v>
      </c>
      <c r="G467" s="85" t="s">
        <v>72</v>
      </c>
      <c r="H467" s="103"/>
      <c r="I467" s="103"/>
      <c r="J467" s="103"/>
      <c r="K467" s="103"/>
      <c r="L467" s="103"/>
      <c r="M467" s="103"/>
      <c r="N467" s="103"/>
      <c r="O467" s="103"/>
      <c r="P467" s="103"/>
      <c r="Q467" s="103">
        <v>0</v>
      </c>
      <c r="R467" s="104"/>
      <c r="S467" s="103"/>
      <c r="T467" s="103"/>
      <c r="U467" s="103"/>
      <c r="V467" s="104"/>
    </row>
    <row r="468" spans="2:22" x14ac:dyDescent="0.35">
      <c r="B468" s="85">
        <v>408</v>
      </c>
      <c r="C468" s="86" t="s">
        <v>79</v>
      </c>
      <c r="D468" s="88" t="s">
        <v>63</v>
      </c>
      <c r="E468" s="86" t="s">
        <v>28</v>
      </c>
      <c r="F468" s="121">
        <v>3</v>
      </c>
      <c r="G468" s="85" t="s">
        <v>72</v>
      </c>
      <c r="H468" s="103"/>
      <c r="I468" s="103"/>
      <c r="J468" s="103"/>
      <c r="K468" s="103"/>
      <c r="L468" s="103"/>
      <c r="M468" s="103"/>
      <c r="N468" s="103"/>
      <c r="O468" s="103"/>
      <c r="P468" s="103"/>
      <c r="Q468" s="103">
        <v>0</v>
      </c>
      <c r="R468" s="104"/>
      <c r="S468" s="103"/>
      <c r="T468" s="103"/>
      <c r="U468" s="103"/>
      <c r="V468" s="104"/>
    </row>
    <row r="469" spans="2:22" x14ac:dyDescent="0.35">
      <c r="B469" s="85">
        <v>408</v>
      </c>
      <c r="C469" s="86" t="s">
        <v>79</v>
      </c>
      <c r="D469" s="88" t="s">
        <v>63</v>
      </c>
      <c r="E469" s="86" t="s">
        <v>29</v>
      </c>
      <c r="F469" s="121">
        <v>3</v>
      </c>
      <c r="G469" s="85" t="s">
        <v>72</v>
      </c>
      <c r="H469" s="103"/>
      <c r="I469" s="103"/>
      <c r="J469" s="103"/>
      <c r="K469" s="103"/>
      <c r="L469" s="103"/>
      <c r="M469" s="103"/>
      <c r="N469" s="103"/>
      <c r="O469" s="103"/>
      <c r="P469" s="103"/>
      <c r="Q469" s="103">
        <v>0</v>
      </c>
      <c r="R469" s="104"/>
      <c r="S469" s="103"/>
      <c r="T469" s="103"/>
      <c r="U469" s="103"/>
      <c r="V469" s="104"/>
    </row>
    <row r="470" spans="2:22" x14ac:dyDescent="0.35">
      <c r="B470" s="85">
        <v>408</v>
      </c>
      <c r="C470" s="86" t="s">
        <v>79</v>
      </c>
      <c r="D470" s="88" t="s">
        <v>63</v>
      </c>
      <c r="E470" s="86" t="s">
        <v>30</v>
      </c>
      <c r="F470" s="121">
        <v>4</v>
      </c>
      <c r="G470" s="85" t="s">
        <v>72</v>
      </c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4"/>
      <c r="S470" s="103"/>
      <c r="T470" s="103"/>
      <c r="U470" s="103"/>
      <c r="V470" s="104"/>
    </row>
    <row r="471" spans="2:22" x14ac:dyDescent="0.35">
      <c r="B471" s="85">
        <v>408</v>
      </c>
      <c r="C471" s="86" t="s">
        <v>79</v>
      </c>
      <c r="D471" s="88" t="s">
        <v>63</v>
      </c>
      <c r="E471" s="86" t="s">
        <v>31</v>
      </c>
      <c r="F471" s="121">
        <v>4</v>
      </c>
      <c r="G471" s="85" t="s">
        <v>72</v>
      </c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4"/>
      <c r="S471" s="103"/>
      <c r="T471" s="103"/>
      <c r="U471" s="103"/>
      <c r="V471" s="104"/>
    </row>
    <row r="472" spans="2:22" x14ac:dyDescent="0.35">
      <c r="B472" s="85">
        <v>408</v>
      </c>
      <c r="C472" s="86" t="s">
        <v>79</v>
      </c>
      <c r="D472" s="88" t="s">
        <v>63</v>
      </c>
      <c r="E472" s="86" t="s">
        <v>32</v>
      </c>
      <c r="F472" s="121">
        <v>4</v>
      </c>
      <c r="G472" s="85" t="s">
        <v>72</v>
      </c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4"/>
      <c r="S472" s="103"/>
      <c r="T472" s="103"/>
      <c r="U472" s="103"/>
      <c r="V472" s="104"/>
    </row>
    <row r="473" spans="2:22" x14ac:dyDescent="0.35">
      <c r="B473" s="109">
        <v>408</v>
      </c>
      <c r="C473" s="107" t="s">
        <v>79</v>
      </c>
      <c r="D473" s="107"/>
      <c r="E473" s="107" t="s">
        <v>62</v>
      </c>
      <c r="F473" s="122"/>
      <c r="G473" s="109"/>
      <c r="H473" s="105">
        <f>SUM(H461:H472)</f>
        <v>0</v>
      </c>
      <c r="I473" s="105">
        <f t="shared" ref="I473:V473" si="38">SUM(I461:I472)</f>
        <v>0</v>
      </c>
      <c r="J473" s="105">
        <f t="shared" si="38"/>
        <v>0</v>
      </c>
      <c r="K473" s="105">
        <f t="shared" si="38"/>
        <v>0</v>
      </c>
      <c r="L473" s="105">
        <f t="shared" si="38"/>
        <v>0</v>
      </c>
      <c r="M473" s="105">
        <f t="shared" si="38"/>
        <v>0</v>
      </c>
      <c r="N473" s="105">
        <f t="shared" si="38"/>
        <v>0</v>
      </c>
      <c r="O473" s="105">
        <f t="shared" si="38"/>
        <v>0</v>
      </c>
      <c r="P473" s="105">
        <f t="shared" si="38"/>
        <v>0</v>
      </c>
      <c r="Q473" s="105">
        <f t="shared" si="38"/>
        <v>0</v>
      </c>
      <c r="R473" s="106">
        <f t="shared" si="38"/>
        <v>0</v>
      </c>
      <c r="S473" s="105">
        <f t="shared" si="38"/>
        <v>0</v>
      </c>
      <c r="T473" s="105">
        <f t="shared" si="38"/>
        <v>0</v>
      </c>
      <c r="U473" s="105">
        <f t="shared" si="38"/>
        <v>0</v>
      </c>
      <c r="V473" s="106">
        <f t="shared" si="38"/>
        <v>0</v>
      </c>
    </row>
    <row r="474" spans="2:22" x14ac:dyDescent="0.35">
      <c r="B474" s="85">
        <v>501</v>
      </c>
      <c r="C474" s="86" t="s">
        <v>78</v>
      </c>
      <c r="D474" s="84" t="s">
        <v>77</v>
      </c>
      <c r="E474" s="86" t="s">
        <v>21</v>
      </c>
      <c r="F474" s="121">
        <v>1</v>
      </c>
      <c r="G474" s="85" t="s">
        <v>72</v>
      </c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4"/>
      <c r="S474" s="125">
        <v>3.5471544490955374E-2</v>
      </c>
      <c r="T474" s="103"/>
      <c r="U474" s="103"/>
      <c r="V474" s="126">
        <v>0.99320324574675045</v>
      </c>
    </row>
    <row r="475" spans="2:22" x14ac:dyDescent="0.35">
      <c r="B475" s="85">
        <v>501</v>
      </c>
      <c r="C475" s="86" t="s">
        <v>78</v>
      </c>
      <c r="D475" s="84" t="s">
        <v>77</v>
      </c>
      <c r="E475" s="86" t="s">
        <v>22</v>
      </c>
      <c r="F475" s="121">
        <v>1</v>
      </c>
      <c r="G475" s="85" t="s">
        <v>72</v>
      </c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4"/>
      <c r="S475" s="125">
        <v>3.203881437892743E-2</v>
      </c>
      <c r="T475" s="103"/>
      <c r="U475" s="103"/>
      <c r="V475" s="126">
        <v>0.89708680260996809</v>
      </c>
    </row>
    <row r="476" spans="2:22" x14ac:dyDescent="0.35">
      <c r="B476" s="85">
        <v>501</v>
      </c>
      <c r="C476" s="86" t="s">
        <v>78</v>
      </c>
      <c r="D476" s="84" t="s">
        <v>77</v>
      </c>
      <c r="E476" s="86" t="s">
        <v>23</v>
      </c>
      <c r="F476" s="121">
        <v>1</v>
      </c>
      <c r="G476" s="85" t="s">
        <v>72</v>
      </c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4"/>
      <c r="S476" s="125">
        <v>3.5471544490955374E-2</v>
      </c>
      <c r="T476" s="103"/>
      <c r="U476" s="103"/>
      <c r="V476" s="126">
        <v>0.99320324574675045</v>
      </c>
    </row>
    <row r="477" spans="2:22" x14ac:dyDescent="0.35">
      <c r="B477" s="85">
        <v>501</v>
      </c>
      <c r="C477" s="86" t="s">
        <v>78</v>
      </c>
      <c r="D477" s="84" t="s">
        <v>77</v>
      </c>
      <c r="E477" s="86" t="s">
        <v>24</v>
      </c>
      <c r="F477" s="121">
        <v>2</v>
      </c>
      <c r="G477" s="85" t="s">
        <v>72</v>
      </c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4"/>
      <c r="S477" s="125">
        <v>3.4327301120279395E-2</v>
      </c>
      <c r="T477" s="103"/>
      <c r="U477" s="103"/>
      <c r="V477" s="126">
        <v>0.96116443136782304</v>
      </c>
    </row>
    <row r="478" spans="2:22" x14ac:dyDescent="0.35">
      <c r="B478" s="85">
        <v>501</v>
      </c>
      <c r="C478" s="86" t="s">
        <v>78</v>
      </c>
      <c r="D478" s="84" t="s">
        <v>77</v>
      </c>
      <c r="E478" s="86" t="s">
        <v>25</v>
      </c>
      <c r="F478" s="121">
        <v>2</v>
      </c>
      <c r="G478" s="85" t="s">
        <v>72</v>
      </c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4"/>
      <c r="S478" s="125">
        <v>3.5471544490955374E-2</v>
      </c>
      <c r="T478" s="103"/>
      <c r="U478" s="103"/>
      <c r="V478" s="126">
        <v>0.99320324574675045</v>
      </c>
    </row>
    <row r="479" spans="2:22" x14ac:dyDescent="0.35">
      <c r="B479" s="85">
        <v>501</v>
      </c>
      <c r="C479" s="86" t="s">
        <v>78</v>
      </c>
      <c r="D479" s="84" t="s">
        <v>77</v>
      </c>
      <c r="E479" s="86" t="s">
        <v>26</v>
      </c>
      <c r="F479" s="121">
        <v>2</v>
      </c>
      <c r="G479" s="85" t="s">
        <v>72</v>
      </c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4"/>
      <c r="S479" s="125">
        <v>3.4327301120279395E-2</v>
      </c>
      <c r="T479" s="103"/>
      <c r="U479" s="103"/>
      <c r="V479" s="126">
        <v>0.96116443136782304</v>
      </c>
    </row>
    <row r="480" spans="2:22" x14ac:dyDescent="0.35">
      <c r="B480" s="85">
        <v>501</v>
      </c>
      <c r="C480" s="86" t="s">
        <v>78</v>
      </c>
      <c r="D480" s="84" t="s">
        <v>77</v>
      </c>
      <c r="E480" s="86" t="s">
        <v>27</v>
      </c>
      <c r="F480" s="121">
        <v>3</v>
      </c>
      <c r="G480" s="85" t="s">
        <v>72</v>
      </c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4"/>
      <c r="S480" s="125">
        <v>3.5471544490955374E-2</v>
      </c>
      <c r="T480" s="103"/>
      <c r="U480" s="103"/>
      <c r="V480" s="126">
        <v>0.99320324574675045</v>
      </c>
    </row>
    <row r="481" spans="2:22" x14ac:dyDescent="0.35">
      <c r="B481" s="85">
        <v>501</v>
      </c>
      <c r="C481" s="86" t="s">
        <v>78</v>
      </c>
      <c r="D481" s="84" t="s">
        <v>77</v>
      </c>
      <c r="E481" s="86" t="s">
        <v>28</v>
      </c>
      <c r="F481" s="121">
        <v>3</v>
      </c>
      <c r="G481" s="85" t="s">
        <v>72</v>
      </c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4"/>
      <c r="S481" s="125">
        <v>3.5471544490955374E-2</v>
      </c>
      <c r="T481" s="103"/>
      <c r="U481" s="103"/>
      <c r="V481" s="126">
        <v>0.99320324574675045</v>
      </c>
    </row>
    <row r="482" spans="2:22" x14ac:dyDescent="0.35">
      <c r="B482" s="85">
        <v>501</v>
      </c>
      <c r="C482" s="86" t="s">
        <v>78</v>
      </c>
      <c r="D482" s="84" t="s">
        <v>77</v>
      </c>
      <c r="E482" s="86" t="s">
        <v>29</v>
      </c>
      <c r="F482" s="121">
        <v>3</v>
      </c>
      <c r="G482" s="85" t="s">
        <v>72</v>
      </c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4"/>
      <c r="S482" s="125">
        <v>3.4327301120279395E-2</v>
      </c>
      <c r="T482" s="103"/>
      <c r="U482" s="103"/>
      <c r="V482" s="126">
        <v>0.96116443136782304</v>
      </c>
    </row>
    <row r="483" spans="2:22" x14ac:dyDescent="0.35">
      <c r="B483" s="85">
        <v>501</v>
      </c>
      <c r="C483" s="86" t="s">
        <v>78</v>
      </c>
      <c r="D483" s="84" t="s">
        <v>77</v>
      </c>
      <c r="E483" s="86" t="s">
        <v>30</v>
      </c>
      <c r="F483" s="121">
        <v>4</v>
      </c>
      <c r="G483" s="85" t="s">
        <v>72</v>
      </c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4"/>
      <c r="S483" s="125"/>
      <c r="T483" s="103"/>
      <c r="U483" s="103"/>
      <c r="V483" s="126"/>
    </row>
    <row r="484" spans="2:22" x14ac:dyDescent="0.35">
      <c r="B484" s="85">
        <v>501</v>
      </c>
      <c r="C484" s="86" t="s">
        <v>78</v>
      </c>
      <c r="D484" s="84" t="s">
        <v>77</v>
      </c>
      <c r="E484" s="86" t="s">
        <v>31</v>
      </c>
      <c r="F484" s="121">
        <v>4</v>
      </c>
      <c r="G484" s="85" t="s">
        <v>72</v>
      </c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4"/>
      <c r="S484" s="125"/>
      <c r="T484" s="103"/>
      <c r="U484" s="103"/>
      <c r="V484" s="126"/>
    </row>
    <row r="485" spans="2:22" x14ac:dyDescent="0.35">
      <c r="B485" s="85">
        <v>501</v>
      </c>
      <c r="C485" s="86" t="s">
        <v>78</v>
      </c>
      <c r="D485" s="84" t="s">
        <v>77</v>
      </c>
      <c r="E485" s="86" t="s">
        <v>32</v>
      </c>
      <c r="F485" s="121">
        <v>4</v>
      </c>
      <c r="G485" s="85" t="s">
        <v>72</v>
      </c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4"/>
      <c r="S485" s="125"/>
      <c r="T485" s="103"/>
      <c r="U485" s="103"/>
      <c r="V485" s="126"/>
    </row>
    <row r="486" spans="2:22" x14ac:dyDescent="0.35">
      <c r="B486" s="109">
        <v>501</v>
      </c>
      <c r="C486" s="107" t="s">
        <v>78</v>
      </c>
      <c r="D486" s="107"/>
      <c r="E486" s="107" t="s">
        <v>62</v>
      </c>
      <c r="F486" s="122"/>
      <c r="G486" s="109"/>
      <c r="H486" s="105">
        <f>SUM(H474:H485)</f>
        <v>0</v>
      </c>
      <c r="I486" s="105">
        <f t="shared" ref="I486:V486" si="39">SUM(I474:I485)</f>
        <v>0</v>
      </c>
      <c r="J486" s="105">
        <f t="shared" si="39"/>
        <v>0</v>
      </c>
      <c r="K486" s="105">
        <f t="shared" si="39"/>
        <v>0</v>
      </c>
      <c r="L486" s="105">
        <f t="shared" si="39"/>
        <v>0</v>
      </c>
      <c r="M486" s="105">
        <f t="shared" si="39"/>
        <v>0</v>
      </c>
      <c r="N486" s="105">
        <f t="shared" si="39"/>
        <v>0</v>
      </c>
      <c r="O486" s="105">
        <f t="shared" si="39"/>
        <v>0</v>
      </c>
      <c r="P486" s="105">
        <f t="shared" si="39"/>
        <v>0</v>
      </c>
      <c r="Q486" s="105">
        <f t="shared" si="39"/>
        <v>0</v>
      </c>
      <c r="R486" s="106">
        <f t="shared" si="39"/>
        <v>0</v>
      </c>
      <c r="S486" s="105">
        <f t="shared" si="39"/>
        <v>0.31237844019454247</v>
      </c>
      <c r="T486" s="105">
        <f t="shared" si="39"/>
        <v>0</v>
      </c>
      <c r="U486" s="105">
        <f t="shared" si="39"/>
        <v>0</v>
      </c>
      <c r="V486" s="127">
        <f t="shared" si="39"/>
        <v>8.7465963254471895</v>
      </c>
    </row>
    <row r="487" spans="2:22" x14ac:dyDescent="0.35">
      <c r="B487" s="85">
        <v>501</v>
      </c>
      <c r="C487" s="86" t="s">
        <v>76</v>
      </c>
      <c r="D487" s="84" t="s">
        <v>77</v>
      </c>
      <c r="E487" s="86" t="s">
        <v>21</v>
      </c>
      <c r="F487" s="121">
        <v>1</v>
      </c>
      <c r="G487" s="85" t="s">
        <v>72</v>
      </c>
      <c r="H487" s="103">
        <v>5.9191629310737393E-4</v>
      </c>
      <c r="I487" s="103"/>
      <c r="J487" s="103"/>
      <c r="K487" s="103"/>
      <c r="L487" s="103"/>
      <c r="M487" s="103"/>
      <c r="N487" s="103"/>
      <c r="O487" s="103"/>
      <c r="P487" s="103"/>
      <c r="Q487" s="103">
        <v>1.9135469864730785</v>
      </c>
      <c r="R487" s="103">
        <v>1.7437694986754517E-4</v>
      </c>
      <c r="S487" s="103">
        <v>8.5888238652258905E-2</v>
      </c>
      <c r="T487" s="103"/>
      <c r="U487" s="103">
        <v>5.6007759817128869E-2</v>
      </c>
      <c r="V487" s="103">
        <v>2.405045059213117</v>
      </c>
    </row>
    <row r="488" spans="2:22" x14ac:dyDescent="0.35">
      <c r="B488" s="85">
        <v>501</v>
      </c>
      <c r="C488" s="86" t="s">
        <v>76</v>
      </c>
      <c r="D488" s="84" t="s">
        <v>77</v>
      </c>
      <c r="E488" s="86" t="s">
        <v>22</v>
      </c>
      <c r="F488" s="121">
        <v>1</v>
      </c>
      <c r="G488" s="85" t="s">
        <v>72</v>
      </c>
      <c r="H488" s="103">
        <v>5.3463407119375703E-4</v>
      </c>
      <c r="I488" s="103"/>
      <c r="J488" s="103"/>
      <c r="K488" s="103"/>
      <c r="L488" s="103"/>
      <c r="M488" s="103"/>
      <c r="N488" s="103"/>
      <c r="O488" s="103"/>
      <c r="P488" s="103"/>
      <c r="Q488" s="103">
        <v>1.7283650200401999</v>
      </c>
      <c r="R488" s="103">
        <v>1.5750176117068597E-4</v>
      </c>
      <c r="S488" s="103">
        <v>7.7576473621395137E-2</v>
      </c>
      <c r="T488" s="103"/>
      <c r="U488" s="103">
        <v>5.0587654028374458E-2</v>
      </c>
      <c r="V488" s="103">
        <v>2.1722987631602346</v>
      </c>
    </row>
    <row r="489" spans="2:22" x14ac:dyDescent="0.35">
      <c r="B489" s="85">
        <v>501</v>
      </c>
      <c r="C489" s="86" t="s">
        <v>76</v>
      </c>
      <c r="D489" s="84" t="s">
        <v>77</v>
      </c>
      <c r="E489" s="86" t="s">
        <v>23</v>
      </c>
      <c r="F489" s="121">
        <v>1</v>
      </c>
      <c r="G489" s="85" t="s">
        <v>72</v>
      </c>
      <c r="H489" s="103">
        <v>5.9191629310737393E-4</v>
      </c>
      <c r="I489" s="103"/>
      <c r="J489" s="103"/>
      <c r="K489" s="103"/>
      <c r="L489" s="103"/>
      <c r="M489" s="103"/>
      <c r="N489" s="103"/>
      <c r="O489" s="103"/>
      <c r="P489" s="103"/>
      <c r="Q489" s="103">
        <v>1.9135469864730785</v>
      </c>
      <c r="R489" s="103">
        <v>1.7437694986754517E-4</v>
      </c>
      <c r="S489" s="103">
        <v>8.5888238652258905E-2</v>
      </c>
      <c r="T489" s="103"/>
      <c r="U489" s="103">
        <v>5.6007759817128869E-2</v>
      </c>
      <c r="V489" s="103">
        <v>2.405045059213117</v>
      </c>
    </row>
    <row r="490" spans="2:22" x14ac:dyDescent="0.35">
      <c r="B490" s="85">
        <v>501</v>
      </c>
      <c r="C490" s="86" t="s">
        <v>76</v>
      </c>
      <c r="D490" s="84" t="s">
        <v>77</v>
      </c>
      <c r="E490" s="86" t="s">
        <v>24</v>
      </c>
      <c r="F490" s="121">
        <v>2</v>
      </c>
      <c r="G490" s="85" t="s">
        <v>72</v>
      </c>
      <c r="H490" s="103">
        <v>5.7282221913616826E-4</v>
      </c>
      <c r="I490" s="103"/>
      <c r="J490" s="103"/>
      <c r="K490" s="103"/>
      <c r="L490" s="103"/>
      <c r="M490" s="103"/>
      <c r="N490" s="103"/>
      <c r="O490" s="103"/>
      <c r="P490" s="103"/>
      <c r="Q490" s="103">
        <v>1.8518196643287856</v>
      </c>
      <c r="R490" s="103">
        <v>1.687518869685921E-4</v>
      </c>
      <c r="S490" s="103">
        <v>8.3117650308637644E-2</v>
      </c>
      <c r="T490" s="103"/>
      <c r="U490" s="103">
        <v>5.4201057887544063E-2</v>
      </c>
      <c r="V490" s="103">
        <v>2.3274629605288228</v>
      </c>
    </row>
    <row r="491" spans="2:22" x14ac:dyDescent="0.35">
      <c r="B491" s="85">
        <v>501</v>
      </c>
      <c r="C491" s="86" t="s">
        <v>76</v>
      </c>
      <c r="D491" s="84" t="s">
        <v>77</v>
      </c>
      <c r="E491" s="86" t="s">
        <v>25</v>
      </c>
      <c r="F491" s="121">
        <v>2</v>
      </c>
      <c r="G491" s="85" t="s">
        <v>72</v>
      </c>
      <c r="H491" s="103">
        <v>5.9191629310737393E-4</v>
      </c>
      <c r="I491" s="103"/>
      <c r="J491" s="103"/>
      <c r="K491" s="103"/>
      <c r="L491" s="103"/>
      <c r="M491" s="103"/>
      <c r="N491" s="103"/>
      <c r="O491" s="103"/>
      <c r="P491" s="103"/>
      <c r="Q491" s="103">
        <v>1.9135469864730785</v>
      </c>
      <c r="R491" s="103">
        <v>1.7437694986754517E-4</v>
      </c>
      <c r="S491" s="103">
        <v>8.5888238652258905E-2</v>
      </c>
      <c r="T491" s="103"/>
      <c r="U491" s="103">
        <v>5.6007759817128869E-2</v>
      </c>
      <c r="V491" s="103">
        <v>2.405045059213117</v>
      </c>
    </row>
    <row r="492" spans="2:22" x14ac:dyDescent="0.35">
      <c r="B492" s="85">
        <v>501</v>
      </c>
      <c r="C492" s="86" t="s">
        <v>76</v>
      </c>
      <c r="D492" s="84" t="s">
        <v>77</v>
      </c>
      <c r="E492" s="86" t="s">
        <v>26</v>
      </c>
      <c r="F492" s="121">
        <v>2</v>
      </c>
      <c r="G492" s="85" t="s">
        <v>72</v>
      </c>
      <c r="H492" s="103">
        <v>5.7282221913616826E-4</v>
      </c>
      <c r="I492" s="103"/>
      <c r="J492" s="103"/>
      <c r="K492" s="103"/>
      <c r="L492" s="103"/>
      <c r="M492" s="103"/>
      <c r="N492" s="103"/>
      <c r="O492" s="103"/>
      <c r="P492" s="103"/>
      <c r="Q492" s="103">
        <v>1.8518196643287856</v>
      </c>
      <c r="R492" s="103">
        <v>1.687518869685921E-4</v>
      </c>
      <c r="S492" s="103">
        <v>8.3117650308637644E-2</v>
      </c>
      <c r="T492" s="103"/>
      <c r="U492" s="103">
        <v>5.4201057887544063E-2</v>
      </c>
      <c r="V492" s="103">
        <v>2.3274629605288228</v>
      </c>
    </row>
    <row r="493" spans="2:22" x14ac:dyDescent="0.35">
      <c r="B493" s="85">
        <v>501</v>
      </c>
      <c r="C493" s="86" t="s">
        <v>76</v>
      </c>
      <c r="D493" s="84" t="s">
        <v>77</v>
      </c>
      <c r="E493" s="86" t="s">
        <v>27</v>
      </c>
      <c r="F493" s="121">
        <v>3</v>
      </c>
      <c r="G493" s="85" t="s">
        <v>72</v>
      </c>
      <c r="H493" s="103">
        <v>5.9191629310737393E-4</v>
      </c>
      <c r="I493" s="103"/>
      <c r="J493" s="103"/>
      <c r="K493" s="103"/>
      <c r="L493" s="103"/>
      <c r="M493" s="103"/>
      <c r="N493" s="103"/>
      <c r="O493" s="103"/>
      <c r="P493" s="103"/>
      <c r="Q493" s="103">
        <v>1.9135469864730785</v>
      </c>
      <c r="R493" s="103">
        <v>1.7437694986754517E-4</v>
      </c>
      <c r="S493" s="103">
        <v>8.5888238652258905E-2</v>
      </c>
      <c r="T493" s="103"/>
      <c r="U493" s="103">
        <v>5.6007759817128869E-2</v>
      </c>
      <c r="V493" s="103">
        <v>2.405045059213117</v>
      </c>
    </row>
    <row r="494" spans="2:22" x14ac:dyDescent="0.35">
      <c r="B494" s="85">
        <v>501</v>
      </c>
      <c r="C494" s="86" t="s">
        <v>76</v>
      </c>
      <c r="D494" s="84" t="s">
        <v>77</v>
      </c>
      <c r="E494" s="86" t="s">
        <v>28</v>
      </c>
      <c r="F494" s="121">
        <v>3</v>
      </c>
      <c r="G494" s="85" t="s">
        <v>72</v>
      </c>
      <c r="H494" s="103">
        <v>5.9191629310737393E-4</v>
      </c>
      <c r="I494" s="103"/>
      <c r="J494" s="103"/>
      <c r="K494" s="103"/>
      <c r="L494" s="103"/>
      <c r="M494" s="103"/>
      <c r="N494" s="103"/>
      <c r="O494" s="103"/>
      <c r="P494" s="103"/>
      <c r="Q494" s="103">
        <v>1.9135469864730785</v>
      </c>
      <c r="R494" s="103">
        <v>1.7437694986754517E-4</v>
      </c>
      <c r="S494" s="103">
        <v>8.5888238652258905E-2</v>
      </c>
      <c r="T494" s="103"/>
      <c r="U494" s="103">
        <v>5.6007759817128869E-2</v>
      </c>
      <c r="V494" s="103">
        <v>2.405045059213117</v>
      </c>
    </row>
    <row r="495" spans="2:22" x14ac:dyDescent="0.35">
      <c r="B495" s="85">
        <v>501</v>
      </c>
      <c r="C495" s="86" t="s">
        <v>76</v>
      </c>
      <c r="D495" s="84" t="s">
        <v>77</v>
      </c>
      <c r="E495" s="86" t="s">
        <v>29</v>
      </c>
      <c r="F495" s="121">
        <v>3</v>
      </c>
      <c r="G495" s="85" t="s">
        <v>72</v>
      </c>
      <c r="H495" s="103">
        <v>5.7282221913616826E-4</v>
      </c>
      <c r="I495" s="103"/>
      <c r="J495" s="103"/>
      <c r="K495" s="103"/>
      <c r="L495" s="103"/>
      <c r="M495" s="103"/>
      <c r="N495" s="103"/>
      <c r="O495" s="103"/>
      <c r="P495" s="103"/>
      <c r="Q495" s="103">
        <v>1.8518196643287856</v>
      </c>
      <c r="R495" s="103">
        <v>1.687518869685921E-4</v>
      </c>
      <c r="S495" s="103">
        <v>8.3117650308637644E-2</v>
      </c>
      <c r="T495" s="103"/>
      <c r="U495" s="103">
        <v>5.4201057887544063E-2</v>
      </c>
      <c r="V495" s="103">
        <v>2.3274629605288228</v>
      </c>
    </row>
    <row r="496" spans="2:22" x14ac:dyDescent="0.35">
      <c r="B496" s="85">
        <v>501</v>
      </c>
      <c r="C496" s="86" t="s">
        <v>76</v>
      </c>
      <c r="D496" s="84" t="s">
        <v>77</v>
      </c>
      <c r="E496" s="86" t="s">
        <v>30</v>
      </c>
      <c r="F496" s="121">
        <v>4</v>
      </c>
      <c r="G496" s="85" t="s">
        <v>72</v>
      </c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</row>
    <row r="497" spans="2:25" x14ac:dyDescent="0.35">
      <c r="B497" s="85">
        <v>501</v>
      </c>
      <c r="C497" s="86" t="s">
        <v>76</v>
      </c>
      <c r="D497" s="84" t="s">
        <v>77</v>
      </c>
      <c r="E497" s="86" t="s">
        <v>31</v>
      </c>
      <c r="F497" s="121">
        <v>4</v>
      </c>
      <c r="G497" s="85" t="s">
        <v>72</v>
      </c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</row>
    <row r="498" spans="2:25" x14ac:dyDescent="0.35">
      <c r="B498" s="85">
        <v>501</v>
      </c>
      <c r="C498" s="86" t="s">
        <v>76</v>
      </c>
      <c r="D498" s="84" t="s">
        <v>77</v>
      </c>
      <c r="E498" s="86" t="s">
        <v>32</v>
      </c>
      <c r="F498" s="121">
        <v>4</v>
      </c>
      <c r="G498" s="85" t="s">
        <v>72</v>
      </c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</row>
    <row r="499" spans="2:25" x14ac:dyDescent="0.35">
      <c r="B499" s="109">
        <v>501</v>
      </c>
      <c r="C499" s="107" t="s">
        <v>76</v>
      </c>
      <c r="D499" s="107"/>
      <c r="E499" s="107" t="s">
        <v>62</v>
      </c>
      <c r="F499" s="122"/>
      <c r="G499" s="109"/>
      <c r="H499" s="105">
        <f>SUM(H487:H498)</f>
        <v>5.2126821941391307E-3</v>
      </c>
      <c r="I499" s="105">
        <f t="shared" ref="I499:V499" si="40">SUM(I487:I498)</f>
        <v>0</v>
      </c>
      <c r="J499" s="105">
        <f t="shared" si="40"/>
        <v>0</v>
      </c>
      <c r="K499" s="105">
        <f t="shared" si="40"/>
        <v>0</v>
      </c>
      <c r="L499" s="105">
        <f t="shared" si="40"/>
        <v>0</v>
      </c>
      <c r="M499" s="105">
        <f t="shared" si="40"/>
        <v>0</v>
      </c>
      <c r="N499" s="105">
        <f t="shared" si="40"/>
        <v>0</v>
      </c>
      <c r="O499" s="105">
        <f t="shared" si="40"/>
        <v>0</v>
      </c>
      <c r="P499" s="105">
        <f t="shared" si="40"/>
        <v>0</v>
      </c>
      <c r="Q499" s="105">
        <f t="shared" si="40"/>
        <v>16.851558945391954</v>
      </c>
      <c r="R499" s="105">
        <f t="shared" si="40"/>
        <v>1.5356421714141882E-3</v>
      </c>
      <c r="S499" s="105">
        <f t="shared" si="40"/>
        <v>0.7563706178086026</v>
      </c>
      <c r="T499" s="105">
        <f t="shared" si="40"/>
        <v>0</v>
      </c>
      <c r="U499" s="105">
        <f t="shared" si="40"/>
        <v>0.49322962677665094</v>
      </c>
      <c r="V499" s="105">
        <f t="shared" si="40"/>
        <v>21.179912940812287</v>
      </c>
      <c r="Y499" s="103"/>
    </row>
    <row r="500" spans="2:25" x14ac:dyDescent="0.35">
      <c r="B500" s="85">
        <v>502</v>
      </c>
      <c r="C500" s="86" t="s">
        <v>74</v>
      </c>
      <c r="D500" s="84" t="s">
        <v>75</v>
      </c>
      <c r="E500" s="86" t="s">
        <v>21</v>
      </c>
      <c r="F500" s="121">
        <v>1</v>
      </c>
      <c r="G500" s="85" t="s">
        <v>72</v>
      </c>
      <c r="H500" s="103"/>
      <c r="I500" s="103"/>
      <c r="J500" s="103"/>
      <c r="K500" s="103"/>
      <c r="L500" s="103"/>
      <c r="M500" s="103"/>
      <c r="N500" s="103"/>
      <c r="O500" s="103"/>
      <c r="P500" s="103"/>
      <c r="Q500" s="103">
        <v>7.7118260720740545E-2</v>
      </c>
      <c r="R500" s="103"/>
      <c r="S500" s="103"/>
      <c r="T500" s="103"/>
      <c r="U500" s="103">
        <v>7.7118260720740545E-2</v>
      </c>
      <c r="V500" s="103"/>
    </row>
    <row r="501" spans="2:25" x14ac:dyDescent="0.35">
      <c r="B501" s="85">
        <v>502</v>
      </c>
      <c r="C501" s="86" t="s">
        <v>74</v>
      </c>
      <c r="D501" s="84" t="s">
        <v>75</v>
      </c>
      <c r="E501" s="86" t="s">
        <v>22</v>
      </c>
      <c r="F501" s="121">
        <v>1</v>
      </c>
      <c r="G501" s="85" t="s">
        <v>72</v>
      </c>
      <c r="H501" s="103"/>
      <c r="I501" s="103"/>
      <c r="J501" s="103"/>
      <c r="K501" s="103"/>
      <c r="L501" s="103"/>
      <c r="M501" s="103"/>
      <c r="N501" s="103"/>
      <c r="O501" s="103"/>
      <c r="P501" s="103"/>
      <c r="Q501" s="103">
        <v>5.0585125095238083E-2</v>
      </c>
      <c r="R501" s="103"/>
      <c r="S501" s="103"/>
      <c r="T501" s="103"/>
      <c r="U501" s="103">
        <v>5.058512509523809E-2</v>
      </c>
      <c r="V501" s="103"/>
    </row>
    <row r="502" spans="2:25" x14ac:dyDescent="0.35">
      <c r="B502" s="85">
        <v>502</v>
      </c>
      <c r="C502" s="86" t="s">
        <v>74</v>
      </c>
      <c r="D502" s="84" t="s">
        <v>75</v>
      </c>
      <c r="E502" s="86" t="s">
        <v>23</v>
      </c>
      <c r="F502" s="121">
        <v>1</v>
      </c>
      <c r="G502" s="85" t="s">
        <v>72</v>
      </c>
      <c r="H502" s="103"/>
      <c r="I502" s="103"/>
      <c r="J502" s="103"/>
      <c r="K502" s="103"/>
      <c r="L502" s="103"/>
      <c r="M502" s="103"/>
      <c r="N502" s="103"/>
      <c r="O502" s="103"/>
      <c r="P502" s="103"/>
      <c r="Q502" s="103">
        <v>4.2176985266666668E-2</v>
      </c>
      <c r="R502" s="103"/>
      <c r="S502" s="103"/>
      <c r="T502" s="103"/>
      <c r="U502" s="103">
        <v>4.2176985266666661E-2</v>
      </c>
      <c r="V502" s="103"/>
    </row>
    <row r="503" spans="2:25" x14ac:dyDescent="0.35">
      <c r="B503" s="85">
        <v>502</v>
      </c>
      <c r="C503" s="86" t="s">
        <v>74</v>
      </c>
      <c r="D503" s="84" t="s">
        <v>75</v>
      </c>
      <c r="E503" s="86" t="s">
        <v>24</v>
      </c>
      <c r="F503" s="121">
        <v>2</v>
      </c>
      <c r="G503" s="85" t="s">
        <v>72</v>
      </c>
      <c r="H503" s="103"/>
      <c r="I503" s="103"/>
      <c r="J503" s="103"/>
      <c r="K503" s="103"/>
      <c r="L503" s="103"/>
      <c r="M503" s="103"/>
      <c r="N503" s="103"/>
      <c r="O503" s="103"/>
      <c r="P503" s="103"/>
      <c r="Q503" s="103">
        <v>0.11077317635238094</v>
      </c>
      <c r="R503" s="103"/>
      <c r="S503" s="103"/>
      <c r="T503" s="103"/>
      <c r="U503" s="103">
        <v>0.11077317635238093</v>
      </c>
      <c r="V503" s="103"/>
    </row>
    <row r="504" spans="2:25" x14ac:dyDescent="0.35">
      <c r="B504" s="85">
        <v>502</v>
      </c>
      <c r="C504" s="86" t="s">
        <v>74</v>
      </c>
      <c r="D504" s="84" t="s">
        <v>75</v>
      </c>
      <c r="E504" s="86" t="s">
        <v>25</v>
      </c>
      <c r="F504" s="121">
        <v>2</v>
      </c>
      <c r="G504" s="85" t="s">
        <v>72</v>
      </c>
      <c r="H504" s="103"/>
      <c r="I504" s="103"/>
      <c r="J504" s="103"/>
      <c r="K504" s="103"/>
      <c r="L504" s="103"/>
      <c r="M504" s="103"/>
      <c r="N504" s="103"/>
      <c r="O504" s="103"/>
      <c r="P504" s="103"/>
      <c r="Q504" s="103">
        <v>9.6935628495238096E-2</v>
      </c>
      <c r="R504" s="103"/>
      <c r="S504" s="103"/>
      <c r="T504" s="103"/>
      <c r="U504" s="103">
        <v>9.6935628495238096E-2</v>
      </c>
      <c r="V504" s="103"/>
    </row>
    <row r="505" spans="2:25" x14ac:dyDescent="0.35">
      <c r="B505" s="85">
        <v>502</v>
      </c>
      <c r="C505" s="86" t="s">
        <v>74</v>
      </c>
      <c r="D505" s="84" t="s">
        <v>75</v>
      </c>
      <c r="E505" s="86" t="s">
        <v>26</v>
      </c>
      <c r="F505" s="121">
        <v>2</v>
      </c>
      <c r="G505" s="85" t="s">
        <v>72</v>
      </c>
      <c r="H505" s="103"/>
      <c r="I505" s="103"/>
      <c r="J505" s="103"/>
      <c r="K505" s="103"/>
      <c r="L505" s="103"/>
      <c r="M505" s="103"/>
      <c r="N505" s="103"/>
      <c r="O505" s="103"/>
      <c r="P505" s="103"/>
      <c r="Q505" s="103">
        <v>4.1310045596322204E-2</v>
      </c>
      <c r="R505" s="103"/>
      <c r="S505" s="103"/>
      <c r="T505" s="103"/>
      <c r="U505" s="103">
        <v>4.1310045596322197E-2</v>
      </c>
      <c r="V505" s="103"/>
    </row>
    <row r="506" spans="2:25" x14ac:dyDescent="0.35">
      <c r="B506" s="85">
        <v>502</v>
      </c>
      <c r="C506" s="86" t="s">
        <v>74</v>
      </c>
      <c r="D506" s="84" t="s">
        <v>75</v>
      </c>
      <c r="E506" s="86" t="s">
        <v>27</v>
      </c>
      <c r="F506" s="121">
        <v>3</v>
      </c>
      <c r="G506" s="85" t="s">
        <v>72</v>
      </c>
      <c r="H506" s="103"/>
      <c r="I506" s="103"/>
      <c r="J506" s="103"/>
      <c r="K506" s="103"/>
      <c r="L506" s="103"/>
      <c r="M506" s="103"/>
      <c r="N506" s="103"/>
      <c r="O506" s="103"/>
      <c r="P506" s="103"/>
      <c r="Q506" s="103">
        <v>3.0084146419047615E-2</v>
      </c>
      <c r="R506" s="103"/>
      <c r="S506" s="103"/>
      <c r="T506" s="103"/>
      <c r="U506" s="103">
        <v>3.0084146419047615E-2</v>
      </c>
      <c r="V506" s="103"/>
    </row>
    <row r="507" spans="2:25" x14ac:dyDescent="0.35">
      <c r="B507" s="85">
        <v>502</v>
      </c>
      <c r="C507" s="86" t="s">
        <v>74</v>
      </c>
      <c r="D507" s="84" t="s">
        <v>75</v>
      </c>
      <c r="E507" s="86" t="s">
        <v>28</v>
      </c>
      <c r="F507" s="121">
        <v>3</v>
      </c>
      <c r="G507" s="85" t="s">
        <v>72</v>
      </c>
      <c r="H507" s="103"/>
      <c r="I507" s="103"/>
      <c r="J507" s="103"/>
      <c r="K507" s="103"/>
      <c r="L507" s="103"/>
      <c r="M507" s="103"/>
      <c r="N507" s="103"/>
      <c r="O507" s="103"/>
      <c r="P507" s="103"/>
      <c r="Q507" s="103">
        <v>0.10733566885714285</v>
      </c>
      <c r="R507" s="103"/>
      <c r="S507" s="103"/>
      <c r="T507" s="103"/>
      <c r="U507" s="103">
        <v>0.10733566885714285</v>
      </c>
      <c r="V507" s="103"/>
    </row>
    <row r="508" spans="2:25" x14ac:dyDescent="0.35">
      <c r="B508" s="85">
        <v>502</v>
      </c>
      <c r="C508" s="86" t="s">
        <v>74</v>
      </c>
      <c r="D508" s="84" t="s">
        <v>75</v>
      </c>
      <c r="E508" s="86" t="s">
        <v>29</v>
      </c>
      <c r="F508" s="121">
        <v>3</v>
      </c>
      <c r="G508" s="85" t="s">
        <v>72</v>
      </c>
      <c r="H508" s="103"/>
      <c r="I508" s="103"/>
      <c r="J508" s="103"/>
      <c r="K508" s="103"/>
      <c r="L508" s="103"/>
      <c r="M508" s="103"/>
      <c r="N508" s="103"/>
      <c r="O508" s="103"/>
      <c r="P508" s="103"/>
      <c r="Q508" s="103">
        <v>9.2627837786798409E-2</v>
      </c>
      <c r="R508" s="103"/>
      <c r="S508" s="103"/>
      <c r="T508" s="103"/>
      <c r="U508" s="103">
        <v>9.2627837786798409E-2</v>
      </c>
      <c r="V508" s="103"/>
    </row>
    <row r="509" spans="2:25" x14ac:dyDescent="0.35">
      <c r="B509" s="85">
        <v>502</v>
      </c>
      <c r="C509" s="86" t="s">
        <v>74</v>
      </c>
      <c r="D509" s="84" t="s">
        <v>75</v>
      </c>
      <c r="E509" s="86" t="s">
        <v>30</v>
      </c>
      <c r="F509" s="121">
        <v>4</v>
      </c>
      <c r="G509" s="85" t="s">
        <v>72</v>
      </c>
      <c r="H509" s="103"/>
      <c r="I509" s="103"/>
      <c r="J509" s="103"/>
      <c r="K509" s="103"/>
      <c r="L509" s="103"/>
      <c r="M509" s="103"/>
      <c r="N509" s="103"/>
      <c r="O509" s="103"/>
      <c r="P509" s="103"/>
      <c r="Q509" s="103">
        <v>0</v>
      </c>
      <c r="R509" s="103"/>
      <c r="S509" s="103"/>
      <c r="T509" s="103"/>
      <c r="U509" s="103">
        <v>0</v>
      </c>
      <c r="V509" s="103"/>
    </row>
    <row r="510" spans="2:25" x14ac:dyDescent="0.35">
      <c r="B510" s="85">
        <v>502</v>
      </c>
      <c r="C510" s="86" t="s">
        <v>74</v>
      </c>
      <c r="D510" s="84" t="s">
        <v>75</v>
      </c>
      <c r="E510" s="86" t="s">
        <v>31</v>
      </c>
      <c r="F510" s="121">
        <v>4</v>
      </c>
      <c r="G510" s="85" t="s">
        <v>72</v>
      </c>
      <c r="H510" s="103"/>
      <c r="I510" s="103"/>
      <c r="J510" s="103"/>
      <c r="K510" s="103"/>
      <c r="L510" s="103"/>
      <c r="M510" s="103"/>
      <c r="N510" s="103"/>
      <c r="O510" s="103"/>
      <c r="P510" s="103"/>
      <c r="Q510" s="103">
        <v>0</v>
      </c>
      <c r="R510" s="103"/>
      <c r="S510" s="103"/>
      <c r="T510" s="103"/>
      <c r="U510" s="103">
        <v>0</v>
      </c>
      <c r="V510" s="103"/>
    </row>
    <row r="511" spans="2:25" x14ac:dyDescent="0.35">
      <c r="B511" s="85">
        <v>502</v>
      </c>
      <c r="C511" s="86" t="s">
        <v>74</v>
      </c>
      <c r="D511" s="84" t="s">
        <v>75</v>
      </c>
      <c r="E511" s="86" t="s">
        <v>32</v>
      </c>
      <c r="F511" s="121">
        <v>4</v>
      </c>
      <c r="G511" s="85" t="s">
        <v>72</v>
      </c>
      <c r="H511" s="103"/>
      <c r="I511" s="103"/>
      <c r="J511" s="103"/>
      <c r="K511" s="103"/>
      <c r="L511" s="103"/>
      <c r="M511" s="103"/>
      <c r="N511" s="103"/>
      <c r="O511" s="103"/>
      <c r="P511" s="103"/>
      <c r="Q511" s="103">
        <v>0</v>
      </c>
      <c r="R511" s="103"/>
      <c r="S511" s="103"/>
      <c r="T511" s="103"/>
      <c r="U511" s="103">
        <v>0</v>
      </c>
      <c r="V511" s="103"/>
    </row>
    <row r="512" spans="2:25" x14ac:dyDescent="0.35">
      <c r="B512" s="109">
        <v>502</v>
      </c>
      <c r="C512" s="107" t="s">
        <v>74</v>
      </c>
      <c r="D512" s="107"/>
      <c r="E512" s="107" t="s">
        <v>62</v>
      </c>
      <c r="F512" s="122"/>
      <c r="G512" s="109"/>
      <c r="H512" s="105">
        <f>SUM(H500:H511)</f>
        <v>0</v>
      </c>
      <c r="I512" s="105">
        <f t="shared" ref="I512:V512" si="41">SUM(I500:I511)</f>
        <v>0</v>
      </c>
      <c r="J512" s="105">
        <f t="shared" si="41"/>
        <v>0</v>
      </c>
      <c r="K512" s="105">
        <f t="shared" si="41"/>
        <v>0</v>
      </c>
      <c r="L512" s="105">
        <f t="shared" si="41"/>
        <v>0</v>
      </c>
      <c r="M512" s="105">
        <f t="shared" si="41"/>
        <v>0</v>
      </c>
      <c r="N512" s="105">
        <f t="shared" si="41"/>
        <v>0</v>
      </c>
      <c r="O512" s="105">
        <f t="shared" si="41"/>
        <v>0</v>
      </c>
      <c r="P512" s="105">
        <f t="shared" si="41"/>
        <v>0</v>
      </c>
      <c r="Q512" s="105">
        <f t="shared" si="41"/>
        <v>0.64894687458957545</v>
      </c>
      <c r="R512" s="105">
        <f t="shared" si="41"/>
        <v>0</v>
      </c>
      <c r="S512" s="105">
        <f t="shared" si="41"/>
        <v>0</v>
      </c>
      <c r="T512" s="105">
        <f t="shared" si="41"/>
        <v>0</v>
      </c>
      <c r="U512" s="105">
        <f t="shared" si="41"/>
        <v>0.64894687458957534</v>
      </c>
      <c r="V512" s="105">
        <f t="shared" si="41"/>
        <v>0</v>
      </c>
    </row>
    <row r="513" spans="2:22" x14ac:dyDescent="0.35">
      <c r="B513" s="85">
        <v>503</v>
      </c>
      <c r="C513" s="86" t="s">
        <v>73</v>
      </c>
      <c r="D513" s="100" t="s">
        <v>63</v>
      </c>
      <c r="E513" s="86" t="s">
        <v>21</v>
      </c>
      <c r="F513" s="121">
        <v>1</v>
      </c>
      <c r="G513" s="85" t="s">
        <v>72</v>
      </c>
      <c r="H513" s="103"/>
      <c r="I513" s="103"/>
      <c r="J513" s="103"/>
      <c r="K513" s="103"/>
      <c r="L513" s="103">
        <v>3.3265078727299432E-3</v>
      </c>
      <c r="M513" s="103"/>
      <c r="N513" s="103">
        <v>6.6530157454598856E-4</v>
      </c>
      <c r="O513" s="103">
        <v>1.6330129557037902E-4</v>
      </c>
      <c r="P513" s="103"/>
      <c r="Q513" s="103"/>
      <c r="R513" s="104"/>
      <c r="S513" s="103"/>
      <c r="T513" s="103"/>
      <c r="U513" s="103"/>
      <c r="V513" s="104"/>
    </row>
    <row r="514" spans="2:22" x14ac:dyDescent="0.35">
      <c r="B514" s="85">
        <v>503</v>
      </c>
      <c r="C514" s="86" t="s">
        <v>73</v>
      </c>
      <c r="D514" s="100" t="s">
        <v>63</v>
      </c>
      <c r="E514" s="86" t="s">
        <v>22</v>
      </c>
      <c r="F514" s="121">
        <v>1</v>
      </c>
      <c r="G514" s="85" t="s">
        <v>72</v>
      </c>
      <c r="H514" s="103"/>
      <c r="I514" s="103"/>
      <c r="J514" s="103"/>
      <c r="K514" s="103"/>
      <c r="L514" s="103">
        <v>2.6310262905080884E-3</v>
      </c>
      <c r="M514" s="103"/>
      <c r="N514" s="103">
        <v>5.2620525810161763E-4</v>
      </c>
      <c r="O514" s="103">
        <v>1.2915947244312434E-4</v>
      </c>
      <c r="P514" s="103"/>
      <c r="Q514" s="103"/>
      <c r="R514" s="104"/>
      <c r="S514" s="103"/>
      <c r="T514" s="103"/>
      <c r="U514" s="103"/>
      <c r="V514" s="104"/>
    </row>
    <row r="515" spans="2:22" x14ac:dyDescent="0.35">
      <c r="B515" s="85">
        <v>503</v>
      </c>
      <c r="C515" s="86" t="s">
        <v>73</v>
      </c>
      <c r="D515" s="100" t="s">
        <v>63</v>
      </c>
      <c r="E515" s="86" t="s">
        <v>23</v>
      </c>
      <c r="F515" s="121">
        <v>1</v>
      </c>
      <c r="G515" s="85" t="s">
        <v>72</v>
      </c>
      <c r="H515" s="103"/>
      <c r="I515" s="103"/>
      <c r="J515" s="103"/>
      <c r="K515" s="103"/>
      <c r="L515" s="103">
        <v>5.2920074010240556E-3</v>
      </c>
      <c r="M515" s="103"/>
      <c r="N515" s="103">
        <v>1.0584014802048109E-3</v>
      </c>
      <c r="O515" s="103">
        <v>2.5978945423208995E-4</v>
      </c>
      <c r="P515" s="103"/>
      <c r="Q515" s="103"/>
      <c r="R515" s="104"/>
      <c r="S515" s="103"/>
      <c r="T515" s="103"/>
      <c r="U515" s="103"/>
      <c r="V515" s="104"/>
    </row>
    <row r="516" spans="2:22" x14ac:dyDescent="0.35">
      <c r="B516" s="85">
        <v>503</v>
      </c>
      <c r="C516" s="86" t="s">
        <v>73</v>
      </c>
      <c r="D516" s="100" t="s">
        <v>63</v>
      </c>
      <c r="E516" s="86" t="s">
        <v>24</v>
      </c>
      <c r="F516" s="121">
        <v>2</v>
      </c>
      <c r="G516" s="85" t="s">
        <v>72</v>
      </c>
      <c r="H516" s="103"/>
      <c r="I516" s="103"/>
      <c r="J516" s="103"/>
      <c r="K516" s="103"/>
      <c r="L516" s="103">
        <v>4.2309927718374857E-3</v>
      </c>
      <c r="M516" s="103"/>
      <c r="N516" s="103">
        <v>8.4619855436749716E-4</v>
      </c>
      <c r="O516" s="103">
        <v>2.0770328152656749E-4</v>
      </c>
      <c r="P516" s="103"/>
      <c r="Q516" s="103"/>
      <c r="R516" s="104"/>
      <c r="S516" s="103"/>
      <c r="T516" s="103"/>
      <c r="U516" s="103"/>
      <c r="V516" s="104"/>
    </row>
    <row r="517" spans="2:22" x14ac:dyDescent="0.35">
      <c r="B517" s="85">
        <v>503</v>
      </c>
      <c r="C517" s="86" t="s">
        <v>73</v>
      </c>
      <c r="D517" s="100" t="s">
        <v>63</v>
      </c>
      <c r="E517" s="86" t="s">
        <v>25</v>
      </c>
      <c r="F517" s="121">
        <v>2</v>
      </c>
      <c r="G517" s="85" t="s">
        <v>72</v>
      </c>
      <c r="H517" s="103"/>
      <c r="I517" s="103"/>
      <c r="J517" s="103"/>
      <c r="K517" s="103"/>
      <c r="L517" s="103">
        <v>4.9665626191266717E-3</v>
      </c>
      <c r="M517" s="103"/>
      <c r="N517" s="103">
        <v>9.9331252382533412E-4</v>
      </c>
      <c r="O517" s="103">
        <v>2.4381307402985476E-4</v>
      </c>
      <c r="P517" s="103"/>
      <c r="Q517" s="103"/>
      <c r="R517" s="104"/>
      <c r="S517" s="103"/>
      <c r="T517" s="103"/>
      <c r="U517" s="103"/>
      <c r="V517" s="104"/>
    </row>
    <row r="518" spans="2:22" x14ac:dyDescent="0.35">
      <c r="B518" s="85">
        <v>503</v>
      </c>
      <c r="C518" s="86" t="s">
        <v>73</v>
      </c>
      <c r="D518" s="100" t="s">
        <v>63</v>
      </c>
      <c r="E518" s="86" t="s">
        <v>26</v>
      </c>
      <c r="F518" s="121">
        <v>2</v>
      </c>
      <c r="G518" s="85" t="s">
        <v>72</v>
      </c>
      <c r="H518" s="103"/>
      <c r="I518" s="103"/>
      <c r="J518" s="103"/>
      <c r="K518" s="103"/>
      <c r="L518" s="103">
        <v>4.7665668089604965E-3</v>
      </c>
      <c r="M518" s="103"/>
      <c r="N518" s="103">
        <v>9.5331336179209922E-4</v>
      </c>
      <c r="O518" s="103">
        <v>2.3399509789442436E-4</v>
      </c>
      <c r="P518" s="103"/>
      <c r="Q518" s="103"/>
      <c r="R518" s="104"/>
      <c r="S518" s="103"/>
      <c r="T518" s="103"/>
      <c r="U518" s="103"/>
      <c r="V518" s="104"/>
    </row>
    <row r="519" spans="2:22" x14ac:dyDescent="0.35">
      <c r="B519" s="85">
        <v>503</v>
      </c>
      <c r="C519" s="86" t="s">
        <v>73</v>
      </c>
      <c r="D519" s="100" t="s">
        <v>63</v>
      </c>
      <c r="E519" s="86" t="s">
        <v>27</v>
      </c>
      <c r="F519" s="121">
        <v>3</v>
      </c>
      <c r="G519" s="85" t="s">
        <v>72</v>
      </c>
      <c r="H519" s="103"/>
      <c r="I519" s="103"/>
      <c r="J519" s="103"/>
      <c r="K519" s="103"/>
      <c r="L519" s="103">
        <v>5.5586684812456216E-3</v>
      </c>
      <c r="M519" s="103"/>
      <c r="N519" s="103">
        <v>1.1117336962491241E-3</v>
      </c>
      <c r="O519" s="103">
        <v>2.7288008907933048E-4</v>
      </c>
      <c r="P519" s="103"/>
      <c r="Q519" s="103"/>
      <c r="R519" s="104"/>
      <c r="S519" s="103"/>
      <c r="T519" s="103"/>
      <c r="U519" s="103"/>
      <c r="V519" s="104"/>
    </row>
    <row r="520" spans="2:22" x14ac:dyDescent="0.35">
      <c r="B520" s="85">
        <v>503</v>
      </c>
      <c r="C520" s="86" t="s">
        <v>73</v>
      </c>
      <c r="D520" s="100" t="s">
        <v>63</v>
      </c>
      <c r="E520" s="86" t="s">
        <v>28</v>
      </c>
      <c r="F520" s="121">
        <v>3</v>
      </c>
      <c r="G520" s="85" t="s">
        <v>72</v>
      </c>
      <c r="H520" s="103"/>
      <c r="I520" s="103"/>
      <c r="J520" s="103"/>
      <c r="K520" s="103"/>
      <c r="L520" s="103">
        <v>5.8208258081074316E-3</v>
      </c>
      <c r="M520" s="103"/>
      <c r="N520" s="103">
        <v>1.1641651616214862E-3</v>
      </c>
      <c r="O520" s="103">
        <v>2.8574963057981934E-4</v>
      </c>
      <c r="P520" s="103"/>
      <c r="Q520" s="103"/>
      <c r="R520" s="104"/>
      <c r="S520" s="103"/>
      <c r="T520" s="103"/>
      <c r="U520" s="103"/>
      <c r="V520" s="104"/>
    </row>
    <row r="521" spans="2:22" x14ac:dyDescent="0.35">
      <c r="B521" s="85">
        <v>503</v>
      </c>
      <c r="C521" s="86" t="s">
        <v>73</v>
      </c>
      <c r="D521" s="100" t="s">
        <v>63</v>
      </c>
      <c r="E521" s="86" t="s">
        <v>29</v>
      </c>
      <c r="F521" s="121">
        <v>3</v>
      </c>
      <c r="G521" s="85" t="s">
        <v>72</v>
      </c>
      <c r="H521" s="103"/>
      <c r="I521" s="103"/>
      <c r="J521" s="103"/>
      <c r="K521" s="103"/>
      <c r="L521" s="103">
        <v>2.8265183473145067E-3</v>
      </c>
      <c r="M521" s="103"/>
      <c r="N521" s="103">
        <v>5.653036694629012E-4</v>
      </c>
      <c r="O521" s="103">
        <v>1.3875635523180304E-4</v>
      </c>
      <c r="P521" s="103"/>
      <c r="Q521" s="103"/>
      <c r="R521" s="104"/>
      <c r="S521" s="103"/>
      <c r="T521" s="103"/>
      <c r="U521" s="103"/>
      <c r="V521" s="104"/>
    </row>
    <row r="522" spans="2:22" x14ac:dyDescent="0.35">
      <c r="B522" s="85">
        <v>503</v>
      </c>
      <c r="C522" s="86" t="s">
        <v>73</v>
      </c>
      <c r="D522" s="100" t="s">
        <v>63</v>
      </c>
      <c r="E522" s="86" t="s">
        <v>30</v>
      </c>
      <c r="F522" s="121">
        <v>4</v>
      </c>
      <c r="G522" s="85" t="s">
        <v>72</v>
      </c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4"/>
      <c r="S522" s="103"/>
      <c r="T522" s="103"/>
      <c r="U522" s="103"/>
      <c r="V522" s="104"/>
    </row>
    <row r="523" spans="2:22" x14ac:dyDescent="0.35">
      <c r="B523" s="85">
        <v>503</v>
      </c>
      <c r="C523" s="86" t="s">
        <v>73</v>
      </c>
      <c r="D523" s="100" t="s">
        <v>63</v>
      </c>
      <c r="E523" s="86" t="s">
        <v>31</v>
      </c>
      <c r="F523" s="121">
        <v>4</v>
      </c>
      <c r="G523" s="85" t="s">
        <v>72</v>
      </c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4"/>
      <c r="S523" s="103"/>
      <c r="T523" s="103"/>
      <c r="U523" s="103"/>
      <c r="V523" s="104"/>
    </row>
    <row r="524" spans="2:22" x14ac:dyDescent="0.35">
      <c r="B524" s="85">
        <v>503</v>
      </c>
      <c r="C524" s="86" t="s">
        <v>73</v>
      </c>
      <c r="D524" s="100" t="s">
        <v>63</v>
      </c>
      <c r="E524" s="86" t="s">
        <v>32</v>
      </c>
      <c r="F524" s="121">
        <v>4</v>
      </c>
      <c r="G524" s="85" t="s">
        <v>72</v>
      </c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4"/>
      <c r="S524" s="103"/>
      <c r="T524" s="103"/>
      <c r="U524" s="103"/>
      <c r="V524" s="104"/>
    </row>
    <row r="525" spans="2:22" x14ac:dyDescent="0.35">
      <c r="B525" s="109">
        <v>503</v>
      </c>
      <c r="C525" s="107" t="s">
        <v>73</v>
      </c>
      <c r="D525" s="107"/>
      <c r="E525" s="107" t="s">
        <v>62</v>
      </c>
      <c r="F525" s="122"/>
      <c r="G525" s="109"/>
      <c r="H525" s="105">
        <f>SUM(H513:H524)</f>
        <v>0</v>
      </c>
      <c r="I525" s="105">
        <f t="shared" ref="I525:V525" si="42">SUM(I513:I524)</f>
        <v>0</v>
      </c>
      <c r="J525" s="105">
        <f t="shared" si="42"/>
        <v>0</v>
      </c>
      <c r="K525" s="105">
        <f t="shared" si="42"/>
        <v>0</v>
      </c>
      <c r="L525" s="105">
        <f t="shared" si="42"/>
        <v>3.9419676400854295E-2</v>
      </c>
      <c r="M525" s="105">
        <f t="shared" si="42"/>
        <v>0</v>
      </c>
      <c r="N525" s="105">
        <f t="shared" si="42"/>
        <v>7.8839352801708586E-3</v>
      </c>
      <c r="O525" s="105">
        <f t="shared" si="42"/>
        <v>1.9351477505873929E-3</v>
      </c>
      <c r="P525" s="105">
        <f t="shared" si="42"/>
        <v>0</v>
      </c>
      <c r="Q525" s="105">
        <f t="shared" si="42"/>
        <v>0</v>
      </c>
      <c r="R525" s="106">
        <f t="shared" si="42"/>
        <v>0</v>
      </c>
      <c r="S525" s="105">
        <f t="shared" si="42"/>
        <v>0</v>
      </c>
      <c r="T525" s="105">
        <f t="shared" si="42"/>
        <v>0</v>
      </c>
      <c r="U525" s="105">
        <f t="shared" si="42"/>
        <v>0</v>
      </c>
      <c r="V525" s="106">
        <f t="shared" si="42"/>
        <v>0</v>
      </c>
    </row>
    <row r="526" spans="2:22" x14ac:dyDescent="0.35">
      <c r="B526" s="85">
        <v>504</v>
      </c>
      <c r="C526" s="86" t="s">
        <v>71</v>
      </c>
      <c r="D526" s="100" t="s">
        <v>63</v>
      </c>
      <c r="E526" s="86" t="s">
        <v>21</v>
      </c>
      <c r="F526" s="121">
        <v>1</v>
      </c>
      <c r="G526" s="85" t="s">
        <v>72</v>
      </c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4"/>
      <c r="S526" s="103"/>
      <c r="T526" s="103"/>
      <c r="U526" s="103"/>
      <c r="V526" s="104"/>
    </row>
    <row r="527" spans="2:22" x14ac:dyDescent="0.35">
      <c r="B527" s="85">
        <v>504</v>
      </c>
      <c r="C527" s="86" t="s">
        <v>71</v>
      </c>
      <c r="D527" s="100" t="s">
        <v>63</v>
      </c>
      <c r="E527" s="86" t="s">
        <v>22</v>
      </c>
      <c r="F527" s="121">
        <v>1</v>
      </c>
      <c r="G527" s="85" t="s">
        <v>72</v>
      </c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4"/>
      <c r="S527" s="103"/>
      <c r="T527" s="103"/>
      <c r="U527" s="103"/>
      <c r="V527" s="104"/>
    </row>
    <row r="528" spans="2:22" x14ac:dyDescent="0.35">
      <c r="B528" s="85">
        <v>504</v>
      </c>
      <c r="C528" s="86" t="s">
        <v>71</v>
      </c>
      <c r="D528" s="100" t="s">
        <v>63</v>
      </c>
      <c r="E528" s="86" t="s">
        <v>23</v>
      </c>
      <c r="F528" s="121">
        <v>1</v>
      </c>
      <c r="G528" s="85" t="s">
        <v>72</v>
      </c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4"/>
      <c r="S528" s="103"/>
      <c r="T528" s="103"/>
      <c r="U528" s="103"/>
      <c r="V528" s="104"/>
    </row>
    <row r="529" spans="2:22" x14ac:dyDescent="0.35">
      <c r="B529" s="85">
        <v>504</v>
      </c>
      <c r="C529" s="86" t="s">
        <v>71</v>
      </c>
      <c r="D529" s="100" t="s">
        <v>63</v>
      </c>
      <c r="E529" s="86" t="s">
        <v>24</v>
      </c>
      <c r="F529" s="121">
        <v>2</v>
      </c>
      <c r="G529" s="85" t="s">
        <v>72</v>
      </c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4"/>
      <c r="S529" s="103"/>
      <c r="T529" s="103"/>
      <c r="U529" s="103"/>
      <c r="V529" s="104"/>
    </row>
    <row r="530" spans="2:22" x14ac:dyDescent="0.35">
      <c r="B530" s="85">
        <v>504</v>
      </c>
      <c r="C530" s="86" t="s">
        <v>71</v>
      </c>
      <c r="D530" s="100" t="s">
        <v>63</v>
      </c>
      <c r="E530" s="86" t="s">
        <v>25</v>
      </c>
      <c r="F530" s="121">
        <v>2</v>
      </c>
      <c r="G530" s="85" t="s">
        <v>72</v>
      </c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4"/>
      <c r="S530" s="103"/>
      <c r="T530" s="103"/>
      <c r="U530" s="103"/>
      <c r="V530" s="104"/>
    </row>
    <row r="531" spans="2:22" x14ac:dyDescent="0.35">
      <c r="B531" s="85">
        <v>504</v>
      </c>
      <c r="C531" s="86" t="s">
        <v>71</v>
      </c>
      <c r="D531" s="100" t="s">
        <v>63</v>
      </c>
      <c r="E531" s="86" t="s">
        <v>26</v>
      </c>
      <c r="F531" s="121">
        <v>2</v>
      </c>
      <c r="G531" s="85" t="s">
        <v>72</v>
      </c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4"/>
      <c r="S531" s="103"/>
      <c r="T531" s="103"/>
      <c r="U531" s="103"/>
      <c r="V531" s="104"/>
    </row>
    <row r="532" spans="2:22" x14ac:dyDescent="0.35">
      <c r="B532" s="85">
        <v>504</v>
      </c>
      <c r="C532" s="86" t="s">
        <v>71</v>
      </c>
      <c r="D532" s="100" t="s">
        <v>63</v>
      </c>
      <c r="E532" s="86" t="s">
        <v>27</v>
      </c>
      <c r="F532" s="121">
        <v>3</v>
      </c>
      <c r="G532" s="85" t="s">
        <v>72</v>
      </c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4"/>
      <c r="S532" s="103"/>
      <c r="T532" s="103"/>
      <c r="U532" s="103"/>
      <c r="V532" s="104"/>
    </row>
    <row r="533" spans="2:22" x14ac:dyDescent="0.35">
      <c r="B533" s="85">
        <v>504</v>
      </c>
      <c r="C533" s="86" t="s">
        <v>71</v>
      </c>
      <c r="D533" s="100" t="s">
        <v>63</v>
      </c>
      <c r="E533" s="86" t="s">
        <v>28</v>
      </c>
      <c r="F533" s="121">
        <v>3</v>
      </c>
      <c r="G533" s="85" t="s">
        <v>72</v>
      </c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4"/>
      <c r="S533" s="103"/>
      <c r="T533" s="103"/>
      <c r="U533" s="103"/>
      <c r="V533" s="104"/>
    </row>
    <row r="534" spans="2:22" x14ac:dyDescent="0.35">
      <c r="B534" s="85">
        <v>504</v>
      </c>
      <c r="C534" s="86" t="s">
        <v>71</v>
      </c>
      <c r="D534" s="100" t="s">
        <v>63</v>
      </c>
      <c r="E534" s="86" t="s">
        <v>29</v>
      </c>
      <c r="F534" s="121">
        <v>3</v>
      </c>
      <c r="G534" s="85" t="s">
        <v>72</v>
      </c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4"/>
      <c r="S534" s="103"/>
      <c r="T534" s="103"/>
      <c r="U534" s="103"/>
      <c r="V534" s="104"/>
    </row>
    <row r="535" spans="2:22" x14ac:dyDescent="0.35">
      <c r="B535" s="85">
        <v>504</v>
      </c>
      <c r="C535" s="86" t="s">
        <v>71</v>
      </c>
      <c r="D535" s="100" t="s">
        <v>63</v>
      </c>
      <c r="E535" s="86" t="s">
        <v>30</v>
      </c>
      <c r="F535" s="121">
        <v>4</v>
      </c>
      <c r="G535" s="85" t="s">
        <v>72</v>
      </c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4"/>
      <c r="S535" s="103"/>
      <c r="T535" s="103"/>
      <c r="U535" s="103"/>
      <c r="V535" s="104"/>
    </row>
    <row r="536" spans="2:22" x14ac:dyDescent="0.35">
      <c r="B536" s="85">
        <v>504</v>
      </c>
      <c r="C536" s="86" t="s">
        <v>71</v>
      </c>
      <c r="D536" s="100" t="s">
        <v>63</v>
      </c>
      <c r="E536" s="86" t="s">
        <v>31</v>
      </c>
      <c r="F536" s="121">
        <v>4</v>
      </c>
      <c r="G536" s="85" t="s">
        <v>72</v>
      </c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4"/>
      <c r="S536" s="103"/>
      <c r="T536" s="103"/>
      <c r="U536" s="103"/>
      <c r="V536" s="104"/>
    </row>
    <row r="537" spans="2:22" x14ac:dyDescent="0.35">
      <c r="B537" s="85">
        <v>504</v>
      </c>
      <c r="C537" s="86" t="s">
        <v>71</v>
      </c>
      <c r="D537" s="100" t="s">
        <v>63</v>
      </c>
      <c r="E537" s="86" t="s">
        <v>32</v>
      </c>
      <c r="F537" s="121">
        <v>4</v>
      </c>
      <c r="G537" s="85" t="s">
        <v>72</v>
      </c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4"/>
      <c r="S537" s="103"/>
      <c r="T537" s="103"/>
      <c r="U537" s="103"/>
      <c r="V537" s="104"/>
    </row>
    <row r="538" spans="2:22" x14ac:dyDescent="0.35">
      <c r="B538" s="109">
        <v>504</v>
      </c>
      <c r="C538" s="107" t="s">
        <v>71</v>
      </c>
      <c r="D538" s="107"/>
      <c r="E538" s="107" t="s">
        <v>62</v>
      </c>
      <c r="F538" s="122"/>
      <c r="G538" s="109"/>
      <c r="H538" s="105">
        <f>SUM(H526:H537)</f>
        <v>0</v>
      </c>
      <c r="I538" s="105">
        <f t="shared" ref="I538:V538" si="43">SUM(I526:I537)</f>
        <v>0</v>
      </c>
      <c r="J538" s="105">
        <f t="shared" si="43"/>
        <v>0</v>
      </c>
      <c r="K538" s="105">
        <f t="shared" si="43"/>
        <v>0</v>
      </c>
      <c r="L538" s="105">
        <f t="shared" si="43"/>
        <v>0</v>
      </c>
      <c r="M538" s="105">
        <f t="shared" si="43"/>
        <v>0</v>
      </c>
      <c r="N538" s="105">
        <f t="shared" si="43"/>
        <v>0</v>
      </c>
      <c r="O538" s="105">
        <f t="shared" si="43"/>
        <v>0</v>
      </c>
      <c r="P538" s="105">
        <f t="shared" si="43"/>
        <v>0</v>
      </c>
      <c r="Q538" s="105">
        <f t="shared" si="43"/>
        <v>0</v>
      </c>
      <c r="R538" s="106">
        <f t="shared" si="43"/>
        <v>0</v>
      </c>
      <c r="S538" s="105">
        <f t="shared" si="43"/>
        <v>0</v>
      </c>
      <c r="T538" s="105">
        <f t="shared" si="43"/>
        <v>0</v>
      </c>
      <c r="U538" s="105">
        <f t="shared" si="43"/>
        <v>0</v>
      </c>
      <c r="V538" s="106">
        <f t="shared" si="43"/>
        <v>0</v>
      </c>
    </row>
    <row r="539" spans="2:22" x14ac:dyDescent="0.35">
      <c r="B539" s="88" t="s">
        <v>70</v>
      </c>
      <c r="C539" s="88" t="s">
        <v>69</v>
      </c>
      <c r="D539" s="86" t="s">
        <v>63</v>
      </c>
      <c r="E539" s="86" t="s">
        <v>21</v>
      </c>
      <c r="F539" s="121">
        <v>1</v>
      </c>
      <c r="G539" s="85" t="s">
        <v>66</v>
      </c>
      <c r="H539" s="112">
        <v>0.24648624000000005</v>
      </c>
      <c r="I539" s="112">
        <v>2.1644922525007655E-4</v>
      </c>
      <c r="J539" s="112"/>
      <c r="K539" s="112">
        <v>0.14671800000000002</v>
      </c>
      <c r="L539" s="112">
        <v>5.5752840000000007E-3</v>
      </c>
      <c r="M539" s="112">
        <v>1.6725852000000003E-2</v>
      </c>
      <c r="N539" s="112">
        <v>2.2301136000000003E-2</v>
      </c>
      <c r="O539" s="112">
        <v>2.2301136000000003E-2</v>
      </c>
      <c r="P539" s="112">
        <v>4.4015400000000007E-3</v>
      </c>
      <c r="Q539" s="112">
        <v>1.6138980000000004E-2</v>
      </c>
      <c r="R539" s="113">
        <v>350.11879493465494</v>
      </c>
      <c r="S539" s="112">
        <v>6.5985449478826799E-3</v>
      </c>
      <c r="T539" s="112">
        <v>6.5985449478826795E-4</v>
      </c>
      <c r="U539" s="112">
        <v>2.7805467175199996E-4</v>
      </c>
      <c r="V539" s="113">
        <v>350.47841563431456</v>
      </c>
    </row>
    <row r="540" spans="2:22" x14ac:dyDescent="0.35">
      <c r="B540" s="88" t="s">
        <v>70</v>
      </c>
      <c r="C540" s="88" t="s">
        <v>69</v>
      </c>
      <c r="D540" s="86" t="s">
        <v>63</v>
      </c>
      <c r="E540" s="86" t="s">
        <v>22</v>
      </c>
      <c r="F540" s="121">
        <v>1</v>
      </c>
      <c r="G540" s="85" t="s">
        <v>66</v>
      </c>
      <c r="H540" s="112">
        <v>0.20927925529411764</v>
      </c>
      <c r="I540" s="112">
        <v>1.8377631412335528E-4</v>
      </c>
      <c r="J540" s="112"/>
      <c r="K540" s="112">
        <v>0.12457098529411763</v>
      </c>
      <c r="L540" s="112">
        <v>4.7336974411764697E-3</v>
      </c>
      <c r="M540" s="112">
        <v>1.420109232352941E-2</v>
      </c>
      <c r="N540" s="112">
        <v>1.8934789764705879E-2</v>
      </c>
      <c r="O540" s="112">
        <v>1.8934789764705879E-2</v>
      </c>
      <c r="P540" s="112">
        <v>3.7371295588235292E-3</v>
      </c>
      <c r="Q540" s="112">
        <v>1.370280838235294E-2</v>
      </c>
      <c r="R540" s="113">
        <v>297.26852366443853</v>
      </c>
      <c r="S540" s="112">
        <v>5.602497619005626E-3</v>
      </c>
      <c r="T540" s="112">
        <v>5.6024976190056268E-4</v>
      </c>
      <c r="U540" s="112">
        <v>2.3608244677394109E-4</v>
      </c>
      <c r="V540" s="113">
        <v>297.57385978467431</v>
      </c>
    </row>
    <row r="541" spans="2:22" x14ac:dyDescent="0.35">
      <c r="B541" s="88" t="s">
        <v>70</v>
      </c>
      <c r="C541" s="88" t="s">
        <v>69</v>
      </c>
      <c r="D541" s="86" t="s">
        <v>63</v>
      </c>
      <c r="E541" s="86" t="s">
        <v>23</v>
      </c>
      <c r="F541" s="121">
        <v>1</v>
      </c>
      <c r="G541" s="85" t="s">
        <v>66</v>
      </c>
      <c r="H541" s="112">
        <v>0.1308095682352941</v>
      </c>
      <c r="I541" s="112">
        <v>1.1486900729154874E-4</v>
      </c>
      <c r="J541" s="112"/>
      <c r="K541" s="112">
        <v>7.7862838235294121E-2</v>
      </c>
      <c r="L541" s="112">
        <v>2.9587878529411765E-3</v>
      </c>
      <c r="M541" s="112">
        <v>8.8763635588235308E-3</v>
      </c>
      <c r="N541" s="112">
        <v>1.1835151411764706E-2</v>
      </c>
      <c r="O541" s="112">
        <v>1.1835151411764706E-2</v>
      </c>
      <c r="P541" s="112">
        <v>2.3358851470588237E-3</v>
      </c>
      <c r="Q541" s="112">
        <v>8.564912205882352E-3</v>
      </c>
      <c r="R541" s="113">
        <v>185.80707952080286</v>
      </c>
      <c r="S541" s="112">
        <v>3.501829617806311E-3</v>
      </c>
      <c r="T541" s="112">
        <v>3.5018296178063109E-4</v>
      </c>
      <c r="U541" s="112">
        <v>1.4756284796135292E-4</v>
      </c>
      <c r="V541" s="113">
        <v>185.99792923497333</v>
      </c>
    </row>
    <row r="542" spans="2:22" x14ac:dyDescent="0.35">
      <c r="B542" s="88" t="s">
        <v>70</v>
      </c>
      <c r="C542" s="88" t="s">
        <v>69</v>
      </c>
      <c r="D542" s="86" t="s">
        <v>63</v>
      </c>
      <c r="E542" s="86" t="s">
        <v>24</v>
      </c>
      <c r="F542" s="121">
        <v>2</v>
      </c>
      <c r="G542" s="85" t="s">
        <v>66</v>
      </c>
      <c r="H542" s="112">
        <v>6.8854256470588238E-2</v>
      </c>
      <c r="I542" s="112">
        <v>6.0463620477268388E-5</v>
      </c>
      <c r="J542" s="112"/>
      <c r="K542" s="112">
        <v>4.0984676470588233E-2</v>
      </c>
      <c r="L542" s="112">
        <v>1.557417705882353E-3</v>
      </c>
      <c r="M542" s="112">
        <v>4.6722531176470591E-3</v>
      </c>
      <c r="N542" s="112">
        <v>6.2296708235294119E-3</v>
      </c>
      <c r="O542" s="112">
        <v>6.2296708235294119E-3</v>
      </c>
      <c r="P542" s="112">
        <v>1.229540294117647E-3</v>
      </c>
      <c r="Q542" s="112">
        <v>4.5083144117647059E-3</v>
      </c>
      <c r="R542" s="113">
        <v>97.803306592708864</v>
      </c>
      <c r="S542" s="112">
        <v>1.843258699447962E-3</v>
      </c>
      <c r="T542" s="112">
        <v>1.8432586994479621E-4</v>
      </c>
      <c r="U542" s="112">
        <v>7.7672683398705868E-5</v>
      </c>
      <c r="V542" s="113">
        <v>97.903764191828785</v>
      </c>
    </row>
    <row r="543" spans="2:22" x14ac:dyDescent="0.35">
      <c r="B543" s="88" t="s">
        <v>70</v>
      </c>
      <c r="C543" s="88" t="s">
        <v>69</v>
      </c>
      <c r="D543" s="86" t="s">
        <v>63</v>
      </c>
      <c r="E543" s="86" t="s">
        <v>25</v>
      </c>
      <c r="F543" s="121">
        <v>2</v>
      </c>
      <c r="G543" s="85" t="s">
        <v>66</v>
      </c>
      <c r="H543" s="112">
        <v>4.7692704705882334E-2</v>
      </c>
      <c r="I543" s="112">
        <v>4.1880832713700008E-5</v>
      </c>
      <c r="J543" s="112"/>
      <c r="K543" s="112">
        <v>2.8388514705882342E-2</v>
      </c>
      <c r="L543" s="112">
        <v>1.0787635588235291E-3</v>
      </c>
      <c r="M543" s="112">
        <v>3.2362906764705876E-3</v>
      </c>
      <c r="N543" s="112">
        <v>4.3150542352941162E-3</v>
      </c>
      <c r="O543" s="112">
        <v>4.3150542352941162E-3</v>
      </c>
      <c r="P543" s="112">
        <v>8.5165544117647035E-4</v>
      </c>
      <c r="Q543" s="112">
        <v>3.1227366176470577E-3</v>
      </c>
      <c r="R543" s="113">
        <v>67.744602290163826</v>
      </c>
      <c r="S543" s="112">
        <v>1.276754660576024E-3</v>
      </c>
      <c r="T543" s="112">
        <v>1.276754660576024E-4</v>
      </c>
      <c r="U543" s="112">
        <v>5.3800891084058788E-5</v>
      </c>
      <c r="V543" s="113">
        <v>67.814185419165213</v>
      </c>
    </row>
    <row r="544" spans="2:22" x14ac:dyDescent="0.35">
      <c r="B544" s="88" t="s">
        <v>70</v>
      </c>
      <c r="C544" s="88" t="s">
        <v>69</v>
      </c>
      <c r="D544" s="86" t="s">
        <v>63</v>
      </c>
      <c r="E544" s="86" t="s">
        <v>26</v>
      </c>
      <c r="F544" s="121">
        <v>2</v>
      </c>
      <c r="G544" s="85" t="s">
        <v>66</v>
      </c>
      <c r="H544" s="112">
        <v>3.6518357647058824E-2</v>
      </c>
      <c r="I544" s="112">
        <v>3.2068200724353173E-5</v>
      </c>
      <c r="J544" s="112"/>
      <c r="K544" s="112">
        <v>2.1737117647058823E-2</v>
      </c>
      <c r="L544" s="112">
        <v>8.2601047058823533E-4</v>
      </c>
      <c r="M544" s="112">
        <v>2.478031411764706E-3</v>
      </c>
      <c r="N544" s="112">
        <v>3.3040418823529413E-3</v>
      </c>
      <c r="O544" s="112">
        <v>3.3040418823529413E-3</v>
      </c>
      <c r="P544" s="112">
        <v>6.5211352941176471E-4</v>
      </c>
      <c r="Q544" s="112">
        <v>2.3910829411764706E-3</v>
      </c>
      <c r="R544" s="113">
        <v>51.872118185505919</v>
      </c>
      <c r="S544" s="112">
        <v>9.7761247993791785E-4</v>
      </c>
      <c r="T544" s="112">
        <v>9.7761247993791777E-5</v>
      </c>
      <c r="U544" s="112">
        <v>4.1195402828470573E-5</v>
      </c>
      <c r="V544" s="113">
        <v>51.925398065662534</v>
      </c>
    </row>
    <row r="545" spans="2:22" x14ac:dyDescent="0.35">
      <c r="B545" s="88" t="s">
        <v>70</v>
      </c>
      <c r="C545" s="88" t="s">
        <v>69</v>
      </c>
      <c r="D545" s="86" t="s">
        <v>63</v>
      </c>
      <c r="E545" s="86" t="s">
        <v>27</v>
      </c>
      <c r="F545" s="121">
        <v>3</v>
      </c>
      <c r="G545" s="85" t="s">
        <v>66</v>
      </c>
      <c r="H545" s="112">
        <v>3.5115755294117638E-2</v>
      </c>
      <c r="I545" s="112">
        <v>3.0836520641002256E-5</v>
      </c>
      <c r="J545" s="112"/>
      <c r="K545" s="112">
        <v>2.0902235294117645E-2</v>
      </c>
      <c r="L545" s="112">
        <v>7.9428494117647055E-4</v>
      </c>
      <c r="M545" s="112">
        <v>2.3828548235294116E-3</v>
      </c>
      <c r="N545" s="112">
        <v>3.1771397647058822E-3</v>
      </c>
      <c r="O545" s="112">
        <v>3.1771397647058822E-3</v>
      </c>
      <c r="P545" s="112">
        <v>6.270670588235293E-4</v>
      </c>
      <c r="Q545" s="112">
        <v>2.2992458823529408E-3</v>
      </c>
      <c r="R545" s="113">
        <v>49.87980638106491</v>
      </c>
      <c r="S545" s="112">
        <v>9.4006419866311558E-4</v>
      </c>
      <c r="T545" s="112">
        <v>9.4006419866311553E-5</v>
      </c>
      <c r="U545" s="112">
        <v>3.9613163848941158E-5</v>
      </c>
      <c r="V545" s="113">
        <v>49.931039879892047</v>
      </c>
    </row>
    <row r="546" spans="2:22" x14ac:dyDescent="0.35">
      <c r="B546" s="88" t="s">
        <v>70</v>
      </c>
      <c r="C546" s="88" t="s">
        <v>69</v>
      </c>
      <c r="D546" s="86" t="s">
        <v>63</v>
      </c>
      <c r="E546" s="86" t="s">
        <v>28</v>
      </c>
      <c r="F546" s="121">
        <v>3</v>
      </c>
      <c r="G546" s="85" t="s">
        <v>66</v>
      </c>
      <c r="H546" s="112">
        <v>4.1900632941176477E-2</v>
      </c>
      <c r="I546" s="112">
        <v>3.6794587550223827E-5</v>
      </c>
      <c r="J546" s="112"/>
      <c r="K546" s="112">
        <v>2.4940852941176473E-2</v>
      </c>
      <c r="L546" s="112">
        <v>9.4775241176470605E-4</v>
      </c>
      <c r="M546" s="112">
        <v>2.8432572352941185E-3</v>
      </c>
      <c r="N546" s="112">
        <v>3.7910096470588242E-3</v>
      </c>
      <c r="O546" s="112">
        <v>3.7910096470588242E-3</v>
      </c>
      <c r="P546" s="112">
        <v>7.4822558823529417E-4</v>
      </c>
      <c r="Q546" s="112">
        <v>2.7434938235294123E-3</v>
      </c>
      <c r="R546" s="113">
        <v>59.517314688089748</v>
      </c>
      <c r="S546" s="112">
        <v>1.1216983544683329E-3</v>
      </c>
      <c r="T546" s="112">
        <v>1.121698354468333E-4</v>
      </c>
      <c r="U546" s="112">
        <v>4.726700662341176E-5</v>
      </c>
      <c r="V546" s="113">
        <v>59.578447248408274</v>
      </c>
    </row>
    <row r="547" spans="2:22" x14ac:dyDescent="0.35">
      <c r="B547" s="88" t="s">
        <v>70</v>
      </c>
      <c r="C547" s="88" t="s">
        <v>69</v>
      </c>
      <c r="D547" s="86" t="s">
        <v>63</v>
      </c>
      <c r="E547" s="86" t="s">
        <v>29</v>
      </c>
      <c r="F547" s="121">
        <v>3</v>
      </c>
      <c r="G547" s="85" t="s">
        <v>66</v>
      </c>
      <c r="H547" s="112">
        <v>4.1900632941176477E-2</v>
      </c>
      <c r="I547" s="112">
        <v>3.6794587550223827E-5</v>
      </c>
      <c r="J547" s="112"/>
      <c r="K547" s="112">
        <v>2.4940852941176473E-2</v>
      </c>
      <c r="L547" s="112">
        <v>9.4775241176470605E-4</v>
      </c>
      <c r="M547" s="112">
        <v>2.8432572352941185E-3</v>
      </c>
      <c r="N547" s="112">
        <v>3.7910096470588242E-3</v>
      </c>
      <c r="O547" s="112">
        <v>3.7910096470588242E-3</v>
      </c>
      <c r="P547" s="112">
        <v>7.4822558823529417E-4</v>
      </c>
      <c r="Q547" s="112">
        <v>2.7434938235294123E-3</v>
      </c>
      <c r="R547" s="113">
        <v>59.517314688089748</v>
      </c>
      <c r="S547" s="112">
        <v>1.1216983544683329E-3</v>
      </c>
      <c r="T547" s="112">
        <v>1.121698354468333E-4</v>
      </c>
      <c r="U547" s="112">
        <v>4.726700662341176E-5</v>
      </c>
      <c r="V547" s="113">
        <v>59.578447248408274</v>
      </c>
    </row>
    <row r="548" spans="2:22" x14ac:dyDescent="0.35">
      <c r="B548" s="88" t="s">
        <v>70</v>
      </c>
      <c r="C548" s="88" t="s">
        <v>69</v>
      </c>
      <c r="D548" s="86" t="s">
        <v>63</v>
      </c>
      <c r="E548" s="86" t="s">
        <v>30</v>
      </c>
      <c r="F548" s="121">
        <v>4</v>
      </c>
      <c r="G548" s="85" t="s">
        <v>66</v>
      </c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3"/>
      <c r="S548" s="112"/>
      <c r="T548" s="112"/>
      <c r="U548" s="112"/>
      <c r="V548" s="113"/>
    </row>
    <row r="549" spans="2:22" x14ac:dyDescent="0.35">
      <c r="B549" s="88" t="s">
        <v>70</v>
      </c>
      <c r="C549" s="88" t="s">
        <v>69</v>
      </c>
      <c r="D549" s="86" t="s">
        <v>63</v>
      </c>
      <c r="E549" s="86" t="s">
        <v>31</v>
      </c>
      <c r="F549" s="121">
        <v>4</v>
      </c>
      <c r="G549" s="85" t="s">
        <v>66</v>
      </c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3"/>
      <c r="S549" s="112"/>
      <c r="T549" s="112"/>
      <c r="U549" s="112"/>
      <c r="V549" s="113"/>
    </row>
    <row r="550" spans="2:22" x14ac:dyDescent="0.35">
      <c r="B550" s="88" t="s">
        <v>70</v>
      </c>
      <c r="C550" s="88" t="s">
        <v>69</v>
      </c>
      <c r="D550" s="86" t="s">
        <v>63</v>
      </c>
      <c r="E550" s="86" t="s">
        <v>32</v>
      </c>
      <c r="F550" s="121">
        <v>4</v>
      </c>
      <c r="G550" s="85" t="s">
        <v>66</v>
      </c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3"/>
      <c r="S550" s="112"/>
      <c r="T550" s="112"/>
      <c r="U550" s="112"/>
      <c r="V550" s="113"/>
    </row>
    <row r="551" spans="2:22" x14ac:dyDescent="0.35">
      <c r="B551" s="128" t="s">
        <v>70</v>
      </c>
      <c r="C551" s="88" t="s">
        <v>69</v>
      </c>
      <c r="D551" s="86" t="s">
        <v>63</v>
      </c>
      <c r="E551" s="86" t="s">
        <v>62</v>
      </c>
      <c r="F551" s="121"/>
      <c r="G551" s="85"/>
      <c r="H551" s="112">
        <f>SUM(H539:H550)</f>
        <v>0.8585574035294119</v>
      </c>
      <c r="I551" s="112">
        <f>SUM(I539:I550)</f>
        <v>7.5393289632175186E-4</v>
      </c>
      <c r="J551" s="112">
        <f>SUM(J539:J550)</f>
        <v>0</v>
      </c>
      <c r="K551" s="112">
        <f>SUM(K539:K550)</f>
        <v>0.51104607352941178</v>
      </c>
      <c r="L551" s="112">
        <f t="shared" ref="L551:V551" si="44">SUM(L539:L550)</f>
        <v>1.9419750794117646E-2</v>
      </c>
      <c r="M551" s="112">
        <f t="shared" si="44"/>
        <v>5.8259252382352952E-2</v>
      </c>
      <c r="N551" s="112">
        <f t="shared" si="44"/>
        <v>7.7679003176470585E-2</v>
      </c>
      <c r="O551" s="112">
        <f t="shared" si="44"/>
        <v>7.7679003176470585E-2</v>
      </c>
      <c r="P551" s="112">
        <f t="shared" si="44"/>
        <v>1.5331382205882352E-2</v>
      </c>
      <c r="Q551" s="112">
        <f t="shared" si="44"/>
        <v>5.6215068088235294E-2</v>
      </c>
      <c r="R551" s="112">
        <f t="shared" si="44"/>
        <v>1219.5288609455195</v>
      </c>
      <c r="S551" s="112">
        <f t="shared" si="44"/>
        <v>2.2983958932256302E-2</v>
      </c>
      <c r="T551" s="112">
        <f t="shared" si="44"/>
        <v>2.2983958932256306E-3</v>
      </c>
      <c r="U551" s="112">
        <f t="shared" si="44"/>
        <v>9.6851612089429392E-4</v>
      </c>
      <c r="V551" s="113">
        <f t="shared" si="44"/>
        <v>1220.7814867073275</v>
      </c>
    </row>
    <row r="552" spans="2:22" x14ac:dyDescent="0.35">
      <c r="B552" s="88" t="s">
        <v>65</v>
      </c>
      <c r="C552" s="129" t="s">
        <v>64</v>
      </c>
      <c r="D552" s="108" t="s">
        <v>63</v>
      </c>
      <c r="E552" s="108" t="s">
        <v>21</v>
      </c>
      <c r="F552" s="130">
        <v>1</v>
      </c>
      <c r="G552" s="131" t="s">
        <v>66</v>
      </c>
      <c r="H552" s="110">
        <v>0.36391675911274002</v>
      </c>
      <c r="I552" s="110"/>
      <c r="J552" s="110"/>
      <c r="K552" s="110">
        <v>2.9113340729019197E-2</v>
      </c>
      <c r="L552" s="110">
        <v>1.4556670364509596E-3</v>
      </c>
      <c r="M552" s="110">
        <v>2.3863223999999999E-3</v>
      </c>
      <c r="N552" s="110">
        <v>3.8419894364509592E-3</v>
      </c>
      <c r="O552" s="110">
        <v>3.8419894364509592E-3</v>
      </c>
      <c r="P552" s="110">
        <v>5.1108839999999996E-4</v>
      </c>
      <c r="Q552" s="110">
        <v>1.3828836846284118E-2</v>
      </c>
      <c r="R552" s="110">
        <v>50.532296786822386</v>
      </c>
      <c r="S552" s="110">
        <v>2.0497145803199993E-3</v>
      </c>
      <c r="T552" s="110">
        <v>4.0994291606399988E-4</v>
      </c>
      <c r="U552" s="110">
        <v>1.2004751231999998E-3</v>
      </c>
      <c r="V552" s="111">
        <v>50.698323667828305</v>
      </c>
    </row>
    <row r="553" spans="2:22" x14ac:dyDescent="0.35">
      <c r="B553" s="88" t="s">
        <v>65</v>
      </c>
      <c r="C553" s="88" t="s">
        <v>64</v>
      </c>
      <c r="D553" s="86" t="s">
        <v>63</v>
      </c>
      <c r="E553" s="86" t="s">
        <v>22</v>
      </c>
      <c r="F553" s="121">
        <v>1</v>
      </c>
      <c r="G553" s="85" t="s">
        <v>66</v>
      </c>
      <c r="H553" s="112">
        <v>0.20851446738351592</v>
      </c>
      <c r="I553" s="112"/>
      <c r="J553" s="112"/>
      <c r="K553" s="112">
        <v>1.6681157390681271E-2</v>
      </c>
      <c r="L553" s="112">
        <v>8.3405786953406349E-4</v>
      </c>
      <c r="M553" s="112">
        <v>1.36729824E-3</v>
      </c>
      <c r="N553" s="112">
        <v>2.2013561095340635E-3</v>
      </c>
      <c r="O553" s="112">
        <v>2.2013561095340635E-3</v>
      </c>
      <c r="P553" s="112">
        <v>2.9283984000000009E-4</v>
      </c>
      <c r="Q553" s="112">
        <v>7.9235497605736026E-3</v>
      </c>
      <c r="R553" s="112">
        <v>28.953640321098234</v>
      </c>
      <c r="S553" s="112">
        <v>1.1744310568319997E-3</v>
      </c>
      <c r="T553" s="112">
        <v>2.3488621136639998E-4</v>
      </c>
      <c r="U553" s="112">
        <v>6.8783980031999993E-4</v>
      </c>
      <c r="V553" s="113">
        <v>29.048769236701627</v>
      </c>
    </row>
    <row r="554" spans="2:22" x14ac:dyDescent="0.35">
      <c r="B554" s="88" t="s">
        <v>65</v>
      </c>
      <c r="C554" s="88" t="s">
        <v>64</v>
      </c>
      <c r="D554" s="86" t="s">
        <v>63</v>
      </c>
      <c r="E554" s="86" t="s">
        <v>23</v>
      </c>
      <c r="F554" s="121">
        <v>1</v>
      </c>
      <c r="G554" s="85" t="s">
        <v>66</v>
      </c>
      <c r="H554" s="112">
        <v>0.13732939862463869</v>
      </c>
      <c r="I554" s="112"/>
      <c r="J554" s="112"/>
      <c r="K554" s="112">
        <v>1.0986351889971093E-2</v>
      </c>
      <c r="L554" s="112">
        <v>5.4931759449855456E-4</v>
      </c>
      <c r="M554" s="112">
        <v>9.0051422999999989E-4</v>
      </c>
      <c r="N554" s="112">
        <v>1.4498318244985544E-3</v>
      </c>
      <c r="O554" s="112">
        <v>1.4498318244985544E-3</v>
      </c>
      <c r="P554" s="112">
        <v>1.9286680499999996E-4</v>
      </c>
      <c r="Q554" s="112">
        <v>5.2185171477362692E-3</v>
      </c>
      <c r="R554" s="112">
        <v>19.06911334827047</v>
      </c>
      <c r="S554" s="112">
        <v>7.734902656139997E-4</v>
      </c>
      <c r="T554" s="112">
        <v>1.5469805312279993E-4</v>
      </c>
      <c r="U554" s="112">
        <v>4.5301713263999984E-4</v>
      </c>
      <c r="V554" s="113">
        <v>19.131766059785203</v>
      </c>
    </row>
    <row r="555" spans="2:22" x14ac:dyDescent="0.35">
      <c r="B555" s="88" t="s">
        <v>65</v>
      </c>
      <c r="C555" s="88" t="s">
        <v>64</v>
      </c>
      <c r="D555" s="86" t="s">
        <v>63</v>
      </c>
      <c r="E555" s="86" t="s">
        <v>24</v>
      </c>
      <c r="F555" s="121">
        <v>2</v>
      </c>
      <c r="G555" s="85" t="s">
        <v>66</v>
      </c>
      <c r="H555" s="112">
        <v>6.7709827635818579E-2</v>
      </c>
      <c r="I555" s="112"/>
      <c r="J555" s="112"/>
      <c r="K555" s="112">
        <v>5.4167862108654864E-3</v>
      </c>
      <c r="L555" s="112">
        <v>2.7083931054327424E-4</v>
      </c>
      <c r="M555" s="112">
        <v>4.4399570599999992E-4</v>
      </c>
      <c r="N555" s="112">
        <v>7.1483501654327417E-4</v>
      </c>
      <c r="O555" s="112">
        <v>7.1483501654327417E-4</v>
      </c>
      <c r="P555" s="112">
        <v>9.5092371000000012E-5</v>
      </c>
      <c r="Q555" s="112">
        <v>2.5729734501611055E-3</v>
      </c>
      <c r="R555" s="112">
        <v>9.4019663008094518</v>
      </c>
      <c r="S555" s="112">
        <v>3.8136694027079992E-4</v>
      </c>
      <c r="T555" s="112">
        <v>7.6273388054159979E-5</v>
      </c>
      <c r="U555" s="112">
        <v>2.2335867100799995E-4</v>
      </c>
      <c r="V555" s="113">
        <v>9.4328570229713868</v>
      </c>
    </row>
    <row r="556" spans="2:22" x14ac:dyDescent="0.35">
      <c r="B556" s="88" t="s">
        <v>65</v>
      </c>
      <c r="C556" s="88" t="s">
        <v>64</v>
      </c>
      <c r="D556" s="86" t="s">
        <v>63</v>
      </c>
      <c r="E556" s="86" t="s">
        <v>25</v>
      </c>
      <c r="F556" s="121">
        <v>2</v>
      </c>
      <c r="G556" s="85" t="s">
        <v>66</v>
      </c>
      <c r="H556" s="112">
        <v>5.4497354309473174E-2</v>
      </c>
      <c r="I556" s="112"/>
      <c r="J556" s="112"/>
      <c r="K556" s="112">
        <v>4.3597883447578532E-3</v>
      </c>
      <c r="L556" s="112">
        <v>2.1798941723789265E-4</v>
      </c>
      <c r="M556" s="112">
        <v>3.5735715400000008E-4</v>
      </c>
      <c r="N556" s="112">
        <v>5.7534657123789273E-4</v>
      </c>
      <c r="O556" s="112">
        <v>5.7534657123789273E-4</v>
      </c>
      <c r="P556" s="112">
        <v>7.6536639000000036E-5</v>
      </c>
      <c r="Q556" s="112">
        <v>2.0708994637599798E-3</v>
      </c>
      <c r="R556" s="112">
        <v>7.5673252553059038</v>
      </c>
      <c r="S556" s="112">
        <v>3.0694937487720002E-4</v>
      </c>
      <c r="T556" s="112">
        <v>6.1389874975440007E-5</v>
      </c>
      <c r="U556" s="112">
        <v>1.7977385347200004E-4</v>
      </c>
      <c r="V556" s="113">
        <v>7.5921881546709571</v>
      </c>
    </row>
    <row r="557" spans="2:22" x14ac:dyDescent="0.35">
      <c r="B557" s="88" t="s">
        <v>65</v>
      </c>
      <c r="C557" s="88" t="s">
        <v>64</v>
      </c>
      <c r="D557" s="86" t="s">
        <v>63</v>
      </c>
      <c r="E557" s="86" t="s">
        <v>26</v>
      </c>
      <c r="F557" s="121">
        <v>2</v>
      </c>
      <c r="G557" s="85" t="s">
        <v>66</v>
      </c>
      <c r="H557" s="112">
        <v>0.20137546969911957</v>
      </c>
      <c r="I557" s="112"/>
      <c r="J557" s="112"/>
      <c r="K557" s="112">
        <v>1.6110037575929562E-2</v>
      </c>
      <c r="L557" s="112">
        <v>8.055018787964781E-4</v>
      </c>
      <c r="M557" s="112">
        <v>1.320485474E-3</v>
      </c>
      <c r="N557" s="112">
        <v>2.125987352796478E-3</v>
      </c>
      <c r="O557" s="112">
        <v>2.125987352796478E-3</v>
      </c>
      <c r="P557" s="112">
        <v>2.8281375900000003E-4</v>
      </c>
      <c r="Q557" s="112">
        <v>7.6522678485665425E-3</v>
      </c>
      <c r="R557" s="112">
        <v>27.962342336834215</v>
      </c>
      <c r="S557" s="112">
        <v>1.1342215658531997E-3</v>
      </c>
      <c r="T557" s="112">
        <v>2.2684431317063995E-4</v>
      </c>
      <c r="U557" s="112">
        <v>6.6428993923199988E-4</v>
      </c>
      <c r="V557" s="113">
        <v>28.054214283668323</v>
      </c>
    </row>
    <row r="558" spans="2:22" x14ac:dyDescent="0.35">
      <c r="B558" s="88" t="s">
        <v>65</v>
      </c>
      <c r="C558" s="88" t="s">
        <v>64</v>
      </c>
      <c r="D558" s="86" t="s">
        <v>63</v>
      </c>
      <c r="E558" s="86" t="s">
        <v>27</v>
      </c>
      <c r="F558" s="121">
        <v>3</v>
      </c>
      <c r="G558" s="85" t="s">
        <v>66</v>
      </c>
      <c r="H558" s="112">
        <v>0.20367044025208281</v>
      </c>
      <c r="I558" s="112"/>
      <c r="J558" s="112"/>
      <c r="K558" s="112">
        <v>1.6293635220166622E-2</v>
      </c>
      <c r="L558" s="112">
        <v>8.1468176100833094E-4</v>
      </c>
      <c r="M558" s="112">
        <v>1.3355343540000001E-3</v>
      </c>
      <c r="N558" s="112">
        <v>2.1502161150083309E-3</v>
      </c>
      <c r="O558" s="112">
        <v>2.1502161150083309E-3</v>
      </c>
      <c r="P558" s="112">
        <v>2.8603683900000005E-4</v>
      </c>
      <c r="Q558" s="112">
        <v>7.7394767295791448E-3</v>
      </c>
      <c r="R558" s="112">
        <v>28.281014478733095</v>
      </c>
      <c r="S558" s="112">
        <v>1.1471476938371998E-3</v>
      </c>
      <c r="T558" s="112">
        <v>2.2942953876743997E-4</v>
      </c>
      <c r="U558" s="112">
        <v>6.7186050307199989E-4</v>
      </c>
      <c r="V558" s="113">
        <v>28.373933441933911</v>
      </c>
    </row>
    <row r="559" spans="2:22" x14ac:dyDescent="0.35">
      <c r="B559" s="88" t="s">
        <v>65</v>
      </c>
      <c r="C559" s="88" t="s">
        <v>64</v>
      </c>
      <c r="D559" s="86" t="s">
        <v>63</v>
      </c>
      <c r="E559" s="86" t="s">
        <v>28</v>
      </c>
      <c r="F559" s="121">
        <v>3</v>
      </c>
      <c r="G559" s="85" t="s">
        <v>66</v>
      </c>
      <c r="H559" s="112">
        <v>0.17384401938696431</v>
      </c>
      <c r="I559" s="112"/>
      <c r="J559" s="112"/>
      <c r="K559" s="112">
        <v>1.3907521550957144E-2</v>
      </c>
      <c r="L559" s="112">
        <v>6.9537607754785696E-4</v>
      </c>
      <c r="M559" s="112">
        <v>1.1399526599999998E-3</v>
      </c>
      <c r="N559" s="112">
        <v>1.835328737547857E-3</v>
      </c>
      <c r="O559" s="112">
        <v>1.835328737547857E-3</v>
      </c>
      <c r="P559" s="112">
        <v>2.4414830999999998E-4</v>
      </c>
      <c r="Q559" s="112">
        <v>6.6060727367046419E-3</v>
      </c>
      <c r="R559" s="112">
        <v>24.139414748840153</v>
      </c>
      <c r="S559" s="112">
        <v>9.7915419478799984E-4</v>
      </c>
      <c r="T559" s="112">
        <v>1.9583083895759998E-4</v>
      </c>
      <c r="U559" s="112">
        <v>5.7347021087999985E-4</v>
      </c>
      <c r="V559" s="113">
        <v>24.218726238617979</v>
      </c>
    </row>
    <row r="560" spans="2:22" x14ac:dyDescent="0.35">
      <c r="B560" s="88" t="s">
        <v>65</v>
      </c>
      <c r="C560" s="88" t="s">
        <v>64</v>
      </c>
      <c r="D560" s="86" t="s">
        <v>63</v>
      </c>
      <c r="E560" s="86" t="s">
        <v>29</v>
      </c>
      <c r="F560" s="121">
        <v>3</v>
      </c>
      <c r="G560" s="85" t="s">
        <v>66</v>
      </c>
      <c r="H560" s="112">
        <v>0.18595818537724876</v>
      </c>
      <c r="I560" s="112"/>
      <c r="J560" s="112"/>
      <c r="K560" s="112">
        <v>1.4876654830179898E-2</v>
      </c>
      <c r="L560" s="112">
        <v>7.4383274150899487E-4</v>
      </c>
      <c r="M560" s="112">
        <v>1.2193892479999999E-3</v>
      </c>
      <c r="N560" s="112">
        <v>1.9632219895089949E-3</v>
      </c>
      <c r="O560" s="112">
        <v>1.9632219895089949E-3</v>
      </c>
      <c r="P560" s="112">
        <v>2.61161568E-4</v>
      </c>
      <c r="Q560" s="112">
        <v>7.066411044335451E-3</v>
      </c>
      <c r="R560" s="112">
        <v>25.821548412149241</v>
      </c>
      <c r="S560" s="112">
        <v>1.0473856846463998E-3</v>
      </c>
      <c r="T560" s="112">
        <v>2.0947713692927994E-4</v>
      </c>
      <c r="U560" s="112">
        <v>6.1343197286399987E-4</v>
      </c>
      <c r="V560" s="113">
        <v>25.906386652605597</v>
      </c>
    </row>
    <row r="561" spans="2:22" x14ac:dyDescent="0.35">
      <c r="B561" s="88" t="s">
        <v>65</v>
      </c>
      <c r="C561" s="88" t="s">
        <v>64</v>
      </c>
      <c r="D561" s="86" t="s">
        <v>63</v>
      </c>
      <c r="E561" s="86" t="s">
        <v>30</v>
      </c>
      <c r="F561" s="121">
        <v>4</v>
      </c>
      <c r="G561" s="85" t="s">
        <v>66</v>
      </c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3"/>
    </row>
    <row r="562" spans="2:22" x14ac:dyDescent="0.35">
      <c r="B562" s="88" t="s">
        <v>65</v>
      </c>
      <c r="C562" s="88" t="s">
        <v>64</v>
      </c>
      <c r="D562" s="86" t="s">
        <v>63</v>
      </c>
      <c r="E562" s="86" t="s">
        <v>31</v>
      </c>
      <c r="F562" s="121">
        <v>4</v>
      </c>
      <c r="G562" s="85" t="s">
        <v>66</v>
      </c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3"/>
    </row>
    <row r="563" spans="2:22" x14ac:dyDescent="0.35">
      <c r="B563" s="88" t="s">
        <v>65</v>
      </c>
      <c r="C563" s="88" t="s">
        <v>64</v>
      </c>
      <c r="D563" s="86" t="s">
        <v>63</v>
      </c>
      <c r="E563" s="86" t="s">
        <v>32</v>
      </c>
      <c r="F563" s="121">
        <v>4</v>
      </c>
      <c r="G563" s="85" t="s">
        <v>66</v>
      </c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3"/>
    </row>
    <row r="564" spans="2:22" x14ac:dyDescent="0.35">
      <c r="B564" s="128" t="s">
        <v>65</v>
      </c>
      <c r="C564" s="128" t="s">
        <v>64</v>
      </c>
      <c r="D564" s="107" t="s">
        <v>63</v>
      </c>
      <c r="E564" s="107" t="s">
        <v>62</v>
      </c>
      <c r="F564" s="122"/>
      <c r="G564" s="109"/>
      <c r="H564" s="132">
        <f>SUM(H552:H563)</f>
        <v>1.5968159217816018</v>
      </c>
      <c r="I564" s="132">
        <f>SUM(I552:I563)</f>
        <v>0</v>
      </c>
      <c r="J564" s="132">
        <f>SUM(J552:J563)</f>
        <v>0</v>
      </c>
      <c r="K564" s="132">
        <f>SUM(K552:K563)</f>
        <v>0.12774527374252811</v>
      </c>
      <c r="L564" s="132">
        <f>SUM(L552:L563)</f>
        <v>6.3872636871264059E-3</v>
      </c>
      <c r="M564" s="132">
        <f t="shared" ref="M564:V564" si="45">SUM(M552:M563)</f>
        <v>1.0470849466000002E-2</v>
      </c>
      <c r="N564" s="132">
        <f t="shared" si="45"/>
        <v>1.6858113153126405E-2</v>
      </c>
      <c r="O564" s="132">
        <f t="shared" si="45"/>
        <v>1.6858113153126405E-2</v>
      </c>
      <c r="P564" s="132">
        <f t="shared" si="45"/>
        <v>2.2425845310000002E-3</v>
      </c>
      <c r="Q564" s="132">
        <f t="shared" si="45"/>
        <v>6.0679005027700857E-2</v>
      </c>
      <c r="R564" s="132">
        <f t="shared" si="45"/>
        <v>221.72866198886314</v>
      </c>
      <c r="S564" s="132">
        <f t="shared" si="45"/>
        <v>8.9938613570387984E-3</v>
      </c>
      <c r="T564" s="132">
        <f t="shared" si="45"/>
        <v>1.7987722714077595E-3</v>
      </c>
      <c r="U564" s="132">
        <f t="shared" si="45"/>
        <v>5.2675172066879985E-3</v>
      </c>
      <c r="V564" s="133">
        <f t="shared" si="45"/>
        <v>222.45716475878331</v>
      </c>
    </row>
    <row r="565" spans="2:22" x14ac:dyDescent="0.35">
      <c r="B565" s="85" t="s">
        <v>61</v>
      </c>
      <c r="C565" s="86"/>
      <c r="E565" s="86" t="s">
        <v>21</v>
      </c>
      <c r="F565" s="121">
        <v>1</v>
      </c>
      <c r="G565" s="85"/>
      <c r="H565" s="104">
        <f t="shared" ref="H565:V577" si="46">SUMIFS(H$6:H$564,$E$6:$E$564,$E565)</f>
        <v>30.650454541453655</v>
      </c>
      <c r="I565" s="104">
        <f t="shared" si="46"/>
        <v>8.5558946423051879E-3</v>
      </c>
      <c r="J565" s="104">
        <f t="shared" si="46"/>
        <v>5.497161421723658</v>
      </c>
      <c r="K565" s="104">
        <f t="shared" si="46"/>
        <v>26.049969545229398</v>
      </c>
      <c r="L565" s="104">
        <f t="shared" si="46"/>
        <v>4.5776045684071827</v>
      </c>
      <c r="M565" s="104">
        <f t="shared" si="46"/>
        <v>5.7573826046030279</v>
      </c>
      <c r="N565" s="104">
        <f t="shared" si="46"/>
        <v>9.7897766941811906</v>
      </c>
      <c r="O565" s="104">
        <f t="shared" si="46"/>
        <v>9.4642517723368815</v>
      </c>
      <c r="P565" s="104">
        <f t="shared" si="46"/>
        <v>0.18206311402443565</v>
      </c>
      <c r="Q565" s="104">
        <f t="shared" si="46"/>
        <v>12.972551537528739</v>
      </c>
      <c r="R565" s="104">
        <f t="shared" si="46"/>
        <v>149455.75330076058</v>
      </c>
      <c r="S565" s="104">
        <f t="shared" si="46"/>
        <v>28.644405773930853</v>
      </c>
      <c r="T565" s="104">
        <f t="shared" si="46"/>
        <v>0.58425909363883666</v>
      </c>
      <c r="U565" s="104">
        <f t="shared" si="46"/>
        <v>0.7769186554580263</v>
      </c>
      <c r="V565" s="104">
        <f t="shared" si="46"/>
        <v>150412.625322245</v>
      </c>
    </row>
    <row r="566" spans="2:22" x14ac:dyDescent="0.35">
      <c r="B566" s="85"/>
      <c r="C566" s="86"/>
      <c r="E566" s="86" t="s">
        <v>22</v>
      </c>
      <c r="F566" s="121">
        <v>1</v>
      </c>
      <c r="G566" s="85"/>
      <c r="H566" s="104">
        <f t="shared" si="46"/>
        <v>47.811248459355916</v>
      </c>
      <c r="I566" s="104">
        <f t="shared" si="46"/>
        <v>1.0829906467579444E-2</v>
      </c>
      <c r="J566" s="104">
        <f t="shared" si="46"/>
        <v>4.3661331766124185</v>
      </c>
      <c r="K566" s="104">
        <f t="shared" si="46"/>
        <v>28.82301761304149</v>
      </c>
      <c r="L566" s="104">
        <f t="shared" si="46"/>
        <v>4.2758930451544774</v>
      </c>
      <c r="M566" s="104">
        <f t="shared" si="46"/>
        <v>5.6532329729667916</v>
      </c>
      <c r="N566" s="104">
        <f t="shared" si="46"/>
        <v>9.4532563652881283</v>
      </c>
      <c r="O566" s="104">
        <f t="shared" si="46"/>
        <v>9.1589167215915257</v>
      </c>
      <c r="P566" s="104">
        <f t="shared" si="46"/>
        <v>0.23219693326394847</v>
      </c>
      <c r="Q566" s="104">
        <f t="shared" si="46"/>
        <v>15.15645074879672</v>
      </c>
      <c r="R566" s="104">
        <f t="shared" si="46"/>
        <v>152325.1454201625</v>
      </c>
      <c r="S566" s="104">
        <f t="shared" si="46"/>
        <v>40.710338117742282</v>
      </c>
      <c r="T566" s="104">
        <f t="shared" si="46"/>
        <v>0.64224400651706592</v>
      </c>
      <c r="U566" s="104">
        <f t="shared" si="46"/>
        <v>0.79081572305135184</v>
      </c>
      <c r="V566" s="104">
        <f t="shared" si="46"/>
        <v>153635.2295491863</v>
      </c>
    </row>
    <row r="567" spans="2:22" x14ac:dyDescent="0.35">
      <c r="B567" s="85"/>
      <c r="C567" s="86"/>
      <c r="E567" s="86" t="s">
        <v>23</v>
      </c>
      <c r="F567" s="121">
        <v>1</v>
      </c>
      <c r="G567" s="85"/>
      <c r="H567" s="104">
        <f t="shared" si="46"/>
        <v>82.893580320606006</v>
      </c>
      <c r="I567" s="104">
        <f t="shared" si="46"/>
        <v>1.5382974719760828E-2</v>
      </c>
      <c r="J567" s="104">
        <f t="shared" si="46"/>
        <v>4.409346135115225</v>
      </c>
      <c r="K567" s="104">
        <f t="shared" si="46"/>
        <v>41.54462218245785</v>
      </c>
      <c r="L567" s="104">
        <f t="shared" si="46"/>
        <v>4.3896346188175102</v>
      </c>
      <c r="M567" s="104">
        <f t="shared" si="46"/>
        <v>6.3243120239142279</v>
      </c>
      <c r="N567" s="104">
        <f t="shared" si="46"/>
        <v>10.27166012299428</v>
      </c>
      <c r="O567" s="104">
        <f t="shared" si="46"/>
        <v>9.9422711110448034</v>
      </c>
      <c r="P567" s="104">
        <f t="shared" si="46"/>
        <v>0.33042200742361161</v>
      </c>
      <c r="Q567" s="104">
        <f t="shared" si="46"/>
        <v>44.622034086964348</v>
      </c>
      <c r="R567" s="104">
        <f t="shared" si="46"/>
        <v>186130.81163164511</v>
      </c>
      <c r="S567" s="104">
        <f t="shared" si="46"/>
        <v>74.043124515646227</v>
      </c>
      <c r="T567" s="104">
        <f t="shared" si="46"/>
        <v>0.89170073381906256</v>
      </c>
      <c r="U567" s="104">
        <f t="shared" si="46"/>
        <v>3.4886636162362872</v>
      </c>
      <c r="V567" s="104">
        <f t="shared" si="46"/>
        <v>188440.31981254523</v>
      </c>
    </row>
    <row r="568" spans="2:22" x14ac:dyDescent="0.35">
      <c r="B568" s="85"/>
      <c r="C568" s="86"/>
      <c r="E568" s="86" t="s">
        <v>24</v>
      </c>
      <c r="F568" s="121">
        <v>2</v>
      </c>
      <c r="G568" s="85"/>
      <c r="H568" s="104">
        <f t="shared" si="46"/>
        <v>148.8832325140672</v>
      </c>
      <c r="I568" s="104">
        <f t="shared" si="46"/>
        <v>1.3611114966139679E-2</v>
      </c>
      <c r="J568" s="104">
        <f t="shared" si="46"/>
        <v>2.9244448490287036</v>
      </c>
      <c r="K568" s="104">
        <f t="shared" si="46"/>
        <v>52.880344141846159</v>
      </c>
      <c r="L568" s="104">
        <f t="shared" si="46"/>
        <v>2.6180104616297504</v>
      </c>
      <c r="M568" s="104">
        <f t="shared" si="46"/>
        <v>5.4241144324570634</v>
      </c>
      <c r="N568" s="104">
        <f t="shared" si="46"/>
        <v>7.8763828088589651</v>
      </c>
      <c r="O568" s="104">
        <f t="shared" si="46"/>
        <v>7.6113414259124585</v>
      </c>
      <c r="P568" s="104">
        <f t="shared" si="46"/>
        <v>0.29703437181619374</v>
      </c>
      <c r="Q568" s="104">
        <f t="shared" si="46"/>
        <v>83.465232905445362</v>
      </c>
      <c r="R568" s="104">
        <f t="shared" si="46"/>
        <v>191155.800966301</v>
      </c>
      <c r="S568" s="104">
        <f t="shared" si="46"/>
        <v>107.69272020402234</v>
      </c>
      <c r="T568" s="104">
        <f t="shared" si="46"/>
        <v>1.0541755131865227</v>
      </c>
      <c r="U568" s="104">
        <f t="shared" si="46"/>
        <v>2.8690655251075312</v>
      </c>
      <c r="V568" s="104">
        <f t="shared" si="46"/>
        <v>194450.55364300802</v>
      </c>
    </row>
    <row r="569" spans="2:22" x14ac:dyDescent="0.35">
      <c r="B569" s="85"/>
      <c r="C569" s="86"/>
      <c r="E569" s="86" t="s">
        <v>25</v>
      </c>
      <c r="F569" s="121">
        <v>2</v>
      </c>
      <c r="G569" s="85"/>
      <c r="H569" s="104">
        <f t="shared" si="46"/>
        <v>84.087996471380904</v>
      </c>
      <c r="I569" s="104">
        <f t="shared" si="46"/>
        <v>6.7688421639736105E-3</v>
      </c>
      <c r="J569" s="104">
        <f t="shared" si="46"/>
        <v>3.8183856924144659</v>
      </c>
      <c r="K569" s="104">
        <f t="shared" si="46"/>
        <v>37.264909086064982</v>
      </c>
      <c r="L569" s="104">
        <f t="shared" si="46"/>
        <v>3.947775665405906</v>
      </c>
      <c r="M569" s="104">
        <f t="shared" si="46"/>
        <v>5.8382725803482725</v>
      </c>
      <c r="N569" s="104">
        <f t="shared" si="46"/>
        <v>9.3698762729172458</v>
      </c>
      <c r="O569" s="104">
        <f t="shared" si="46"/>
        <v>9.0494242429583522</v>
      </c>
      <c r="P569" s="104">
        <f t="shared" si="46"/>
        <v>0.1468114261166884</v>
      </c>
      <c r="Q569" s="104">
        <f t="shared" si="46"/>
        <v>45.916626743398332</v>
      </c>
      <c r="R569" s="104">
        <f t="shared" si="46"/>
        <v>168468.70101876199</v>
      </c>
      <c r="S569" s="104">
        <f t="shared" si="46"/>
        <v>50.267778549741514</v>
      </c>
      <c r="T569" s="104">
        <f t="shared" si="46"/>
        <v>0.79010170356632192</v>
      </c>
      <c r="U569" s="104">
        <f t="shared" si="46"/>
        <v>2.2997310329545759</v>
      </c>
      <c r="V569" s="104">
        <f t="shared" si="46"/>
        <v>170085.57576959991</v>
      </c>
    </row>
    <row r="570" spans="2:22" x14ac:dyDescent="0.35">
      <c r="B570" s="85"/>
      <c r="C570" s="86"/>
      <c r="E570" s="86" t="s">
        <v>26</v>
      </c>
      <c r="F570" s="121">
        <v>2</v>
      </c>
      <c r="G570" s="85"/>
      <c r="H570" s="104">
        <f t="shared" si="46"/>
        <v>76.252747991731198</v>
      </c>
      <c r="I570" s="104">
        <f t="shared" si="46"/>
        <v>1.2758817196513639E-2</v>
      </c>
      <c r="J570" s="104">
        <f t="shared" si="46"/>
        <v>3.0481124498137335</v>
      </c>
      <c r="K570" s="104">
        <f t="shared" si="46"/>
        <v>33.328041305644028</v>
      </c>
      <c r="L570" s="104">
        <f t="shared" si="46"/>
        <v>3.6533147172853102</v>
      </c>
      <c r="M570" s="104">
        <f t="shared" si="46"/>
        <v>5.1289410818067127</v>
      </c>
      <c r="N570" s="104">
        <f t="shared" si="46"/>
        <v>8.3543095429773331</v>
      </c>
      <c r="O570" s="104">
        <f t="shared" si="46"/>
        <v>7.9937561803432864</v>
      </c>
      <c r="P570" s="104">
        <f t="shared" si="46"/>
        <v>0.27400051362610373</v>
      </c>
      <c r="Q570" s="104">
        <f t="shared" si="46"/>
        <v>41.19475017681691</v>
      </c>
      <c r="R570" s="104">
        <f t="shared" si="46"/>
        <v>147009.91250207266</v>
      </c>
      <c r="S570" s="104">
        <f t="shared" si="46"/>
        <v>46.163285858753838</v>
      </c>
      <c r="T570" s="104">
        <f t="shared" si="46"/>
        <v>0.71812182873661901</v>
      </c>
      <c r="U570" s="104">
        <f t="shared" si="46"/>
        <v>1.8644739718078192</v>
      </c>
      <c r="V570" s="104">
        <f t="shared" si="46"/>
        <v>148492.78679073293</v>
      </c>
    </row>
    <row r="571" spans="2:22" x14ac:dyDescent="0.35">
      <c r="B571" s="85"/>
      <c r="C571" s="86"/>
      <c r="E571" s="86" t="s">
        <v>27</v>
      </c>
      <c r="F571" s="121">
        <v>3</v>
      </c>
      <c r="G571" s="85"/>
      <c r="H571" s="104">
        <f t="shared" si="46"/>
        <v>30.405592731827426</v>
      </c>
      <c r="I571" s="104">
        <f t="shared" si="46"/>
        <v>1.3446474196482648E-2</v>
      </c>
      <c r="J571" s="104">
        <f t="shared" si="46"/>
        <v>3.4699827924446489</v>
      </c>
      <c r="K571" s="104">
        <f t="shared" si="46"/>
        <v>22.766646445368991</v>
      </c>
      <c r="L571" s="104">
        <f t="shared" si="46"/>
        <v>3.8557543499610434</v>
      </c>
      <c r="M571" s="104">
        <f t="shared" si="46"/>
        <v>4.8516509988574574</v>
      </c>
      <c r="N571" s="104">
        <f t="shared" si="46"/>
        <v>8.2034160515854513</v>
      </c>
      <c r="O571" s="104">
        <f t="shared" si="46"/>
        <v>7.8138472010942861</v>
      </c>
      <c r="P571" s="104">
        <f t="shared" si="46"/>
        <v>0.29096901274419423</v>
      </c>
      <c r="Q571" s="104">
        <f t="shared" si="46"/>
        <v>9.9903141981106316</v>
      </c>
      <c r="R571" s="104">
        <f t="shared" si="46"/>
        <v>141105.31493527553</v>
      </c>
      <c r="S571" s="104">
        <f t="shared" si="46"/>
        <v>27.295584155855416</v>
      </c>
      <c r="T571" s="104">
        <f t="shared" si="46"/>
        <v>0.54007505354605978</v>
      </c>
      <c r="U571" s="104">
        <f t="shared" si="46"/>
        <v>1.1541768112122299</v>
      </c>
      <c r="V571" s="104">
        <f t="shared" si="46"/>
        <v>142012.71118082918</v>
      </c>
    </row>
    <row r="572" spans="2:22" x14ac:dyDescent="0.35">
      <c r="B572" s="85"/>
      <c r="C572" s="86"/>
      <c r="E572" s="86" t="s">
        <v>28</v>
      </c>
      <c r="F572" s="121">
        <v>3</v>
      </c>
      <c r="G572" s="85"/>
      <c r="H572" s="104">
        <f t="shared" si="46"/>
        <v>63.343472123826558</v>
      </c>
      <c r="I572" s="104">
        <f t="shared" si="46"/>
        <v>9.8226703108295205E-3</v>
      </c>
      <c r="J572" s="104">
        <f t="shared" si="46"/>
        <v>2.7540891923004422</v>
      </c>
      <c r="K572" s="104">
        <f t="shared" si="46"/>
        <v>32.161751770366017</v>
      </c>
      <c r="L572" s="104">
        <f t="shared" si="46"/>
        <v>4.1753435065613491</v>
      </c>
      <c r="M572" s="104">
        <f t="shared" si="46"/>
        <v>5.5025698662473523</v>
      </c>
      <c r="N572" s="104">
        <f t="shared" si="46"/>
        <v>9.1800562150050382</v>
      </c>
      <c r="O572" s="104">
        <f t="shared" si="46"/>
        <v>8.7911588186790919</v>
      </c>
      <c r="P572" s="104">
        <f t="shared" si="46"/>
        <v>0.21171004387760997</v>
      </c>
      <c r="Q572" s="104">
        <f t="shared" si="46"/>
        <v>36.809317402651722</v>
      </c>
      <c r="R572" s="104">
        <f t="shared" si="46"/>
        <v>158140.22202201551</v>
      </c>
      <c r="S572" s="104">
        <f t="shared" si="46"/>
        <v>38.262712205336221</v>
      </c>
      <c r="T572" s="104">
        <f t="shared" si="46"/>
        <v>0.71341404816375931</v>
      </c>
      <c r="U572" s="104">
        <f t="shared" si="46"/>
        <v>2.1928697994171547</v>
      </c>
      <c r="V572" s="104">
        <f t="shared" si="46"/>
        <v>159400.63268652832</v>
      </c>
    </row>
    <row r="573" spans="2:22" x14ac:dyDescent="0.35">
      <c r="B573" s="85"/>
      <c r="C573" s="86"/>
      <c r="E573" s="86" t="s">
        <v>29</v>
      </c>
      <c r="F573" s="121">
        <v>3</v>
      </c>
      <c r="G573" s="85"/>
      <c r="H573" s="104">
        <f t="shared" si="46"/>
        <v>30.256514817433189</v>
      </c>
      <c r="I573" s="104">
        <f t="shared" si="46"/>
        <v>1.4590182776260259E-2</v>
      </c>
      <c r="J573" s="104">
        <f t="shared" si="46"/>
        <v>2.5018616590767988</v>
      </c>
      <c r="K573" s="104">
        <f t="shared" si="46"/>
        <v>22.53797995151098</v>
      </c>
      <c r="L573" s="104">
        <f t="shared" si="46"/>
        <v>3.7217171830112354</v>
      </c>
      <c r="M573" s="104">
        <f t="shared" si="46"/>
        <v>4.7980908489343497</v>
      </c>
      <c r="N573" s="104">
        <f t="shared" si="46"/>
        <v>8.0489310920466881</v>
      </c>
      <c r="O573" s="104">
        <f t="shared" si="46"/>
        <v>7.6991330735121002</v>
      </c>
      <c r="P573" s="104">
        <f t="shared" si="46"/>
        <v>0.31772644263062655</v>
      </c>
      <c r="Q573" s="104">
        <f t="shared" si="46"/>
        <v>13.87964533236863</v>
      </c>
      <c r="R573" s="104">
        <f t="shared" si="46"/>
        <v>138101.84408296822</v>
      </c>
      <c r="S573" s="104">
        <f t="shared" si="46"/>
        <v>25.151731438769875</v>
      </c>
      <c r="T573" s="104">
        <f t="shared" si="46"/>
        <v>0.5397975734280851</v>
      </c>
      <c r="U573" s="104">
        <f t="shared" si="46"/>
        <v>1.1029778733766469</v>
      </c>
      <c r="V573" s="104">
        <f t="shared" si="46"/>
        <v>138949.13892021216</v>
      </c>
    </row>
    <row r="574" spans="2:22" x14ac:dyDescent="0.35">
      <c r="B574" s="85"/>
      <c r="C574" s="86"/>
      <c r="E574" s="86" t="s">
        <v>30</v>
      </c>
      <c r="F574" s="121">
        <v>4</v>
      </c>
      <c r="G574" s="85"/>
      <c r="H574" s="104">
        <f t="shared" si="46"/>
        <v>0</v>
      </c>
      <c r="I574" s="104">
        <f t="shared" si="46"/>
        <v>0</v>
      </c>
      <c r="J574" s="104">
        <f t="shared" si="46"/>
        <v>0</v>
      </c>
      <c r="K574" s="104">
        <f t="shared" si="46"/>
        <v>0</v>
      </c>
      <c r="L574" s="104">
        <f t="shared" si="46"/>
        <v>0</v>
      </c>
      <c r="M574" s="104">
        <f t="shared" si="46"/>
        <v>0</v>
      </c>
      <c r="N574" s="104">
        <f t="shared" si="46"/>
        <v>0</v>
      </c>
      <c r="O574" s="104">
        <f t="shared" si="46"/>
        <v>0</v>
      </c>
      <c r="P574" s="104">
        <f t="shared" si="46"/>
        <v>0</v>
      </c>
      <c r="Q574" s="104">
        <f t="shared" si="46"/>
        <v>0</v>
      </c>
      <c r="R574" s="104">
        <f t="shared" si="46"/>
        <v>0</v>
      </c>
      <c r="S574" s="104">
        <f t="shared" si="46"/>
        <v>0</v>
      </c>
      <c r="T574" s="104">
        <f t="shared" si="46"/>
        <v>0</v>
      </c>
      <c r="U574" s="104">
        <f t="shared" si="46"/>
        <v>0</v>
      </c>
      <c r="V574" s="104">
        <f t="shared" si="46"/>
        <v>0</v>
      </c>
    </row>
    <row r="575" spans="2:22" x14ac:dyDescent="0.35">
      <c r="B575" s="85"/>
      <c r="C575" s="86"/>
      <c r="E575" s="86" t="s">
        <v>31</v>
      </c>
      <c r="F575" s="121">
        <v>4</v>
      </c>
      <c r="G575" s="85"/>
      <c r="H575" s="104">
        <f t="shared" si="46"/>
        <v>0</v>
      </c>
      <c r="I575" s="104">
        <f t="shared" si="46"/>
        <v>0</v>
      </c>
      <c r="J575" s="104">
        <f t="shared" si="46"/>
        <v>0</v>
      </c>
      <c r="K575" s="104">
        <f t="shared" si="46"/>
        <v>0</v>
      </c>
      <c r="L575" s="104">
        <f t="shared" si="46"/>
        <v>0</v>
      </c>
      <c r="M575" s="104">
        <f t="shared" si="46"/>
        <v>0</v>
      </c>
      <c r="N575" s="104">
        <f t="shared" si="46"/>
        <v>0</v>
      </c>
      <c r="O575" s="104">
        <f t="shared" si="46"/>
        <v>0</v>
      </c>
      <c r="P575" s="104">
        <f t="shared" si="46"/>
        <v>0</v>
      </c>
      <c r="Q575" s="104">
        <f t="shared" si="46"/>
        <v>0</v>
      </c>
      <c r="R575" s="104">
        <f t="shared" si="46"/>
        <v>0</v>
      </c>
      <c r="S575" s="104">
        <f t="shared" si="46"/>
        <v>0</v>
      </c>
      <c r="T575" s="104">
        <f t="shared" si="46"/>
        <v>0</v>
      </c>
      <c r="U575" s="104">
        <f t="shared" si="46"/>
        <v>0</v>
      </c>
      <c r="V575" s="104">
        <f t="shared" si="46"/>
        <v>0</v>
      </c>
    </row>
    <row r="576" spans="2:22" x14ac:dyDescent="0.35">
      <c r="B576" s="85"/>
      <c r="C576" s="86"/>
      <c r="E576" s="86" t="s">
        <v>32</v>
      </c>
      <c r="F576" s="121">
        <v>4</v>
      </c>
      <c r="G576" s="85"/>
      <c r="H576" s="104">
        <f t="shared" si="46"/>
        <v>0</v>
      </c>
      <c r="I576" s="104">
        <f t="shared" si="46"/>
        <v>0</v>
      </c>
      <c r="J576" s="104">
        <f t="shared" si="46"/>
        <v>0</v>
      </c>
      <c r="K576" s="104">
        <f t="shared" si="46"/>
        <v>0</v>
      </c>
      <c r="L576" s="104">
        <f t="shared" si="46"/>
        <v>0</v>
      </c>
      <c r="M576" s="104">
        <f t="shared" si="46"/>
        <v>0</v>
      </c>
      <c r="N576" s="104">
        <f t="shared" si="46"/>
        <v>0</v>
      </c>
      <c r="O576" s="104">
        <f t="shared" si="46"/>
        <v>0</v>
      </c>
      <c r="P576" s="104">
        <f t="shared" si="46"/>
        <v>0</v>
      </c>
      <c r="Q576" s="104">
        <f t="shared" si="46"/>
        <v>0</v>
      </c>
      <c r="R576" s="104">
        <f t="shared" si="46"/>
        <v>0</v>
      </c>
      <c r="S576" s="104">
        <f t="shared" si="46"/>
        <v>0</v>
      </c>
      <c r="T576" s="104">
        <f t="shared" si="46"/>
        <v>0</v>
      </c>
      <c r="U576" s="104">
        <f t="shared" si="46"/>
        <v>0</v>
      </c>
      <c r="V576" s="104">
        <f t="shared" si="46"/>
        <v>0</v>
      </c>
    </row>
    <row r="577" spans="2:22" x14ac:dyDescent="0.35">
      <c r="B577" s="95"/>
      <c r="C577" s="95"/>
      <c r="D577" s="95"/>
      <c r="E577" s="95" t="s">
        <v>33</v>
      </c>
      <c r="F577" s="122"/>
      <c r="G577" s="109"/>
      <c r="H577" s="106">
        <f t="shared" si="46"/>
        <v>594.58483997168219</v>
      </c>
      <c r="I577" s="106">
        <f t="shared" si="46"/>
        <v>0.10576687743984482</v>
      </c>
      <c r="J577" s="106">
        <f t="shared" si="46"/>
        <v>32.789517368530099</v>
      </c>
      <c r="K577" s="106">
        <f t="shared" si="46"/>
        <v>297.35728204152991</v>
      </c>
      <c r="L577" s="106">
        <f t="shared" si="46"/>
        <v>35.215048116233767</v>
      </c>
      <c r="M577" s="106">
        <f t="shared" si="46"/>
        <v>49.278567410135246</v>
      </c>
      <c r="N577" s="106">
        <f t="shared" si="46"/>
        <v>80.54766516585434</v>
      </c>
      <c r="O577" s="106">
        <f t="shared" si="46"/>
        <v>77.524100547472798</v>
      </c>
      <c r="P577" s="106">
        <f t="shared" si="46"/>
        <v>2.2829338655234115</v>
      </c>
      <c r="Q577" s="106">
        <f t="shared" si="46"/>
        <v>304.0069231320814</v>
      </c>
      <c r="R577" s="106">
        <f t="shared" si="46"/>
        <v>1431893.505879963</v>
      </c>
      <c r="S577" s="106">
        <f t="shared" si="46"/>
        <v>438.23168081979856</v>
      </c>
      <c r="T577" s="106">
        <f t="shared" si="46"/>
        <v>6.4738895546023336</v>
      </c>
      <c r="U577" s="106">
        <f t="shared" si="46"/>
        <v>16.539693008621626</v>
      </c>
      <c r="V577" s="106">
        <f t="shared" si="46"/>
        <v>1445879.5736748872</v>
      </c>
    </row>
    <row r="578" spans="2:22" x14ac:dyDescent="0.35">
      <c r="H578" s="104"/>
      <c r="I578" s="104"/>
      <c r="J578" s="104"/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</row>
    <row r="581" spans="2:22" x14ac:dyDescent="0.35">
      <c r="H581" s="103"/>
    </row>
    <row r="583" spans="2:22" x14ac:dyDescent="0.35">
      <c r="E583" s="86"/>
      <c r="F583" s="121"/>
      <c r="G583" s="121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</row>
    <row r="584" spans="2:22" x14ac:dyDescent="0.35">
      <c r="E584" s="86"/>
      <c r="F584" s="121"/>
      <c r="G584" s="121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</row>
    <row r="585" spans="2:22" x14ac:dyDescent="0.35">
      <c r="E585" s="86"/>
      <c r="F585" s="121"/>
      <c r="G585" s="121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</row>
    <row r="586" spans="2:22" x14ac:dyDescent="0.35">
      <c r="E586" s="86"/>
      <c r="F586" s="121"/>
      <c r="G586" s="121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</row>
    <row r="587" spans="2:22" x14ac:dyDescent="0.35">
      <c r="E587" s="86"/>
      <c r="F587" s="121"/>
      <c r="G587" s="121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</row>
    <row r="588" spans="2:22" x14ac:dyDescent="0.35">
      <c r="E588" s="86"/>
      <c r="F588" s="121"/>
      <c r="G588" s="121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</row>
    <row r="589" spans="2:22" x14ac:dyDescent="0.35">
      <c r="E589" s="86"/>
      <c r="F589" s="121"/>
      <c r="G589" s="121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</row>
    <row r="590" spans="2:22" x14ac:dyDescent="0.35">
      <c r="E590" s="86"/>
      <c r="F590" s="121"/>
      <c r="G590" s="121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</row>
    <row r="591" spans="2:22" x14ac:dyDescent="0.35">
      <c r="E591" s="86"/>
      <c r="F591" s="121"/>
      <c r="G591" s="121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</row>
    <row r="592" spans="2:22" x14ac:dyDescent="0.35">
      <c r="E592" s="86"/>
      <c r="F592" s="121"/>
      <c r="G592" s="121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</row>
    <row r="593" spans="5:22" x14ac:dyDescent="0.35">
      <c r="E593" s="86"/>
      <c r="F593" s="121"/>
      <c r="G593" s="121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</row>
    <row r="594" spans="5:22" x14ac:dyDescent="0.35">
      <c r="E594" s="86"/>
      <c r="F594" s="121"/>
      <c r="G594" s="121"/>
      <c r="H594" s="103"/>
    </row>
    <row r="595" spans="5:22" x14ac:dyDescent="0.35">
      <c r="H595" s="103"/>
    </row>
    <row r="596" spans="5:22" x14ac:dyDescent="0.35">
      <c r="H596" s="103"/>
    </row>
    <row r="597" spans="5:22" x14ac:dyDescent="0.35">
      <c r="H597" s="103"/>
    </row>
  </sheetData>
  <autoFilter ref="B5:Y579" xr:uid="{AE7E759F-8464-4364-B808-2B6B86EBD1BB}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83F3-5BFF-4E87-9E6B-AB7BB2A75CEB}">
  <dimension ref="B1:AX43"/>
  <sheetViews>
    <sheetView showGridLines="0" zoomScaleNormal="100" zoomScaleSheetLayoutView="100" workbookViewId="0">
      <pane xSplit="3" ySplit="8" topLeftCell="D9" activePane="bottomRight" state="frozen"/>
      <selection activeCell="V476" sqref="V476"/>
      <selection pane="topRight" activeCell="V476" sqref="V476"/>
      <selection pane="bottomLeft" activeCell="V476" sqref="V476"/>
      <selection pane="bottomRight" activeCell="D46" sqref="D46"/>
    </sheetView>
  </sheetViews>
  <sheetFormatPr defaultColWidth="9.1796875" defaultRowHeight="14.5" x14ac:dyDescent="0.35"/>
  <cols>
    <col min="1" max="1" width="3.26953125" style="84" customWidth="1"/>
    <col min="2" max="2" width="23.81640625" style="84" customWidth="1"/>
    <col min="3" max="3" width="64.81640625" style="84" customWidth="1"/>
    <col min="4" max="4" width="26.26953125" style="84" customWidth="1"/>
    <col min="5" max="24" width="10.7265625" style="84" customWidth="1"/>
    <col min="25" max="25" width="12.26953125" style="84" customWidth="1"/>
    <col min="26" max="47" width="10.7265625" style="84" customWidth="1"/>
    <col min="48" max="48" width="12.81640625" style="84" customWidth="1"/>
    <col min="49" max="49" width="10.7265625" style="84" customWidth="1"/>
    <col min="50" max="119" width="12.7265625" style="84" customWidth="1"/>
    <col min="120" max="16384" width="9.1796875" style="84"/>
  </cols>
  <sheetData>
    <row r="1" spans="2:50" x14ac:dyDescent="0.35">
      <c r="B1" s="89" t="s">
        <v>195</v>
      </c>
    </row>
    <row r="2" spans="2:50" x14ac:dyDescent="0.35">
      <c r="B2" s="90" t="s">
        <v>196</v>
      </c>
    </row>
    <row r="3" spans="2:50" x14ac:dyDescent="0.35">
      <c r="B3" s="89" t="s">
        <v>143</v>
      </c>
    </row>
    <row r="5" spans="2:50" x14ac:dyDescent="0.35">
      <c r="B5" s="91" t="s">
        <v>198</v>
      </c>
    </row>
    <row r="7" spans="2:50" ht="72.5" x14ac:dyDescent="0.35">
      <c r="B7" s="92"/>
      <c r="C7" s="92"/>
      <c r="D7" s="92"/>
      <c r="E7" s="93" t="s">
        <v>193</v>
      </c>
      <c r="F7" s="93" t="s">
        <v>192</v>
      </c>
      <c r="G7" s="93" t="s">
        <v>191</v>
      </c>
      <c r="H7" s="93" t="s">
        <v>190</v>
      </c>
      <c r="I7" s="93" t="s">
        <v>189</v>
      </c>
      <c r="J7" s="93" t="s">
        <v>188</v>
      </c>
      <c r="K7" s="93" t="s">
        <v>187</v>
      </c>
      <c r="L7" s="93" t="s">
        <v>186</v>
      </c>
      <c r="M7" s="93" t="s">
        <v>185</v>
      </c>
      <c r="N7" s="93" t="s">
        <v>184</v>
      </c>
      <c r="O7" s="93" t="s">
        <v>183</v>
      </c>
      <c r="P7" s="93" t="s">
        <v>182</v>
      </c>
      <c r="Q7" s="93" t="s">
        <v>181</v>
      </c>
      <c r="R7" s="93" t="s">
        <v>180</v>
      </c>
      <c r="S7" s="93" t="s">
        <v>179</v>
      </c>
      <c r="T7" s="93" t="s">
        <v>178</v>
      </c>
      <c r="U7" s="93" t="s">
        <v>177</v>
      </c>
      <c r="V7" s="93" t="s">
        <v>176</v>
      </c>
      <c r="W7" s="93" t="s">
        <v>175</v>
      </c>
      <c r="X7" s="93" t="s">
        <v>174</v>
      </c>
      <c r="Y7" s="93" t="s">
        <v>173</v>
      </c>
      <c r="Z7" s="93" t="s">
        <v>172</v>
      </c>
      <c r="AA7" s="93" t="s">
        <v>171</v>
      </c>
      <c r="AB7" s="93" t="s">
        <v>170</v>
      </c>
      <c r="AC7" s="93" t="s">
        <v>169</v>
      </c>
      <c r="AD7" s="93" t="s">
        <v>168</v>
      </c>
      <c r="AE7" s="93" t="s">
        <v>167</v>
      </c>
      <c r="AF7" s="93" t="s">
        <v>166</v>
      </c>
      <c r="AG7" s="93" t="s">
        <v>165</v>
      </c>
      <c r="AH7" s="93" t="s">
        <v>164</v>
      </c>
      <c r="AI7" s="93" t="s">
        <v>163</v>
      </c>
      <c r="AJ7" s="93" t="s">
        <v>162</v>
      </c>
      <c r="AK7" s="93" t="s">
        <v>161</v>
      </c>
      <c r="AL7" s="93" t="s">
        <v>160</v>
      </c>
      <c r="AM7" s="93" t="s">
        <v>159</v>
      </c>
      <c r="AN7" s="93" t="s">
        <v>158</v>
      </c>
      <c r="AO7" s="93" t="s">
        <v>157</v>
      </c>
      <c r="AP7" s="93" t="s">
        <v>156</v>
      </c>
      <c r="AQ7" s="93" t="s">
        <v>155</v>
      </c>
      <c r="AR7" s="93" t="s">
        <v>154</v>
      </c>
      <c r="AS7" s="93" t="s">
        <v>153</v>
      </c>
      <c r="AT7" s="93" t="s">
        <v>152</v>
      </c>
      <c r="AU7" s="93" t="s">
        <v>151</v>
      </c>
      <c r="AV7" s="93" t="s">
        <v>150</v>
      </c>
      <c r="AW7" s="94"/>
      <c r="AX7" s="94" t="s">
        <v>149</v>
      </c>
    </row>
    <row r="8" spans="2:50" x14ac:dyDescent="0.35">
      <c r="B8" s="95" t="s">
        <v>142</v>
      </c>
      <c r="C8" s="95" t="s">
        <v>141</v>
      </c>
      <c r="D8" s="96" t="s">
        <v>140</v>
      </c>
      <c r="E8" s="97" t="s">
        <v>148</v>
      </c>
      <c r="F8" s="97" t="s">
        <v>148</v>
      </c>
      <c r="G8" s="97" t="s">
        <v>148</v>
      </c>
      <c r="H8" s="97" t="s">
        <v>148</v>
      </c>
      <c r="I8" s="97" t="s">
        <v>148</v>
      </c>
      <c r="J8" s="97" t="s">
        <v>148</v>
      </c>
      <c r="K8" s="97" t="s">
        <v>148</v>
      </c>
      <c r="L8" s="97" t="s">
        <v>148</v>
      </c>
      <c r="M8" s="97" t="s">
        <v>148</v>
      </c>
      <c r="N8" s="97" t="s">
        <v>148</v>
      </c>
      <c r="O8" s="97" t="s">
        <v>148</v>
      </c>
      <c r="P8" s="97" t="s">
        <v>148</v>
      </c>
      <c r="Q8" s="97" t="s">
        <v>148</v>
      </c>
      <c r="R8" s="97" t="s">
        <v>148</v>
      </c>
      <c r="S8" s="97" t="s">
        <v>148</v>
      </c>
      <c r="T8" s="97" t="s">
        <v>148</v>
      </c>
      <c r="U8" s="97" t="s">
        <v>148</v>
      </c>
      <c r="V8" s="97" t="s">
        <v>148</v>
      </c>
      <c r="W8" s="97" t="s">
        <v>148</v>
      </c>
      <c r="X8" s="97" t="s">
        <v>148</v>
      </c>
      <c r="Y8" s="97" t="s">
        <v>148</v>
      </c>
      <c r="Z8" s="97" t="s">
        <v>148</v>
      </c>
      <c r="AA8" s="97" t="s">
        <v>148</v>
      </c>
      <c r="AB8" s="97" t="s">
        <v>148</v>
      </c>
      <c r="AC8" s="97" t="s">
        <v>148</v>
      </c>
      <c r="AD8" s="97" t="s">
        <v>148</v>
      </c>
      <c r="AE8" s="97" t="s">
        <v>148</v>
      </c>
      <c r="AF8" s="97" t="s">
        <v>148</v>
      </c>
      <c r="AG8" s="97" t="s">
        <v>148</v>
      </c>
      <c r="AH8" s="97" t="s">
        <v>148</v>
      </c>
      <c r="AI8" s="97" t="s">
        <v>148</v>
      </c>
      <c r="AJ8" s="97" t="s">
        <v>148</v>
      </c>
      <c r="AK8" s="97" t="s">
        <v>148</v>
      </c>
      <c r="AL8" s="97" t="s">
        <v>148</v>
      </c>
      <c r="AM8" s="97" t="s">
        <v>148</v>
      </c>
      <c r="AN8" s="97" t="s">
        <v>148</v>
      </c>
      <c r="AO8" s="97" t="s">
        <v>148</v>
      </c>
      <c r="AP8" s="97" t="s">
        <v>148</v>
      </c>
      <c r="AQ8" s="97" t="s">
        <v>148</v>
      </c>
      <c r="AR8" s="97" t="s">
        <v>148</v>
      </c>
      <c r="AS8" s="97" t="s">
        <v>148</v>
      </c>
      <c r="AT8" s="97" t="s">
        <v>148</v>
      </c>
      <c r="AU8" s="97" t="s">
        <v>148</v>
      </c>
      <c r="AV8" s="97" t="s">
        <v>148</v>
      </c>
      <c r="AW8" s="98"/>
    </row>
    <row r="9" spans="2:50" x14ac:dyDescent="0.35">
      <c r="B9" s="83">
        <v>101</v>
      </c>
      <c r="C9" s="84" t="s">
        <v>122</v>
      </c>
      <c r="D9" s="84" t="s">
        <v>63</v>
      </c>
      <c r="E9" s="84">
        <v>8.0570505259906319E-2</v>
      </c>
      <c r="F9" s="84">
        <v>1.289128084158501E-2</v>
      </c>
      <c r="G9" s="84">
        <v>3.162392331451323E-3</v>
      </c>
      <c r="I9" s="84">
        <v>8.6613293154399291E-4</v>
      </c>
      <c r="O9" s="84">
        <v>6.4456404207925047E-2</v>
      </c>
      <c r="S9" s="84">
        <v>0.46328040524446135</v>
      </c>
      <c r="W9" s="84">
        <v>2.6185414209469555E-3</v>
      </c>
      <c r="Y9" s="84">
        <v>4.4313777892948476E-3</v>
      </c>
      <c r="Z9" s="84">
        <v>5.841361631343208E-2</v>
      </c>
      <c r="AB9" s="84">
        <v>0.49148008208542854</v>
      </c>
      <c r="AG9" s="84">
        <v>0.12891280841585009</v>
      </c>
      <c r="AV9" s="84">
        <f t="shared" ref="AV9:AV41" si="0">SUM(E9:AU9)</f>
        <v>1.3110835468418256</v>
      </c>
      <c r="AX9" s="99">
        <f t="shared" ref="AX9:AX41" si="1">+AV9/$AV$42*100</f>
        <v>7.9268916669638241</v>
      </c>
    </row>
    <row r="10" spans="2:50" x14ac:dyDescent="0.35">
      <c r="B10" s="83">
        <v>102</v>
      </c>
      <c r="C10" s="84" t="s">
        <v>121</v>
      </c>
      <c r="D10" s="84" t="s">
        <v>63</v>
      </c>
      <c r="E10" s="84">
        <v>8.3927107657571248E-2</v>
      </c>
      <c r="F10" s="84">
        <v>1.3428337225211398E-2</v>
      </c>
      <c r="G10" s="84">
        <v>1.1539977302916045E-3</v>
      </c>
      <c r="I10" s="84">
        <v>9.0221640731889081E-4</v>
      </c>
      <c r="O10" s="84">
        <v>6.7141686126056976E-2</v>
      </c>
      <c r="S10" s="84">
        <v>0.48258086903103464</v>
      </c>
      <c r="W10" s="84">
        <v>2.7276309988710657E-3</v>
      </c>
      <c r="Y10" s="84">
        <v>4.6159909211664178E-3</v>
      </c>
      <c r="Z10" s="84">
        <v>6.0847153051739149E-2</v>
      </c>
      <c r="AB10" s="84">
        <v>0.51195535671118453</v>
      </c>
      <c r="AG10" s="84">
        <v>0.13428337225211395</v>
      </c>
      <c r="AV10" s="84">
        <f t="shared" si="0"/>
        <v>1.3635637181125597</v>
      </c>
      <c r="AX10" s="99">
        <f t="shared" si="1"/>
        <v>8.2441900064395188</v>
      </c>
    </row>
    <row r="11" spans="2:50" x14ac:dyDescent="0.35">
      <c r="B11" s="83">
        <v>103</v>
      </c>
      <c r="C11" s="84" t="s">
        <v>120</v>
      </c>
      <c r="D11" s="84" t="s">
        <v>63</v>
      </c>
      <c r="E11" s="84">
        <v>7.0879200645486404E-2</v>
      </c>
      <c r="F11" s="84">
        <v>1.1340672103277823E-2</v>
      </c>
      <c r="G11" s="84">
        <v>1.3998642127483563E-3</v>
      </c>
      <c r="I11" s="84">
        <v>7.6195140693897879E-4</v>
      </c>
      <c r="O11" s="84">
        <v>5.6703360516389113E-2</v>
      </c>
      <c r="S11" s="84">
        <v>0.30123660274331721</v>
      </c>
      <c r="W11" s="84">
        <v>2.3035740209783077E-3</v>
      </c>
      <c r="Y11" s="84">
        <v>3.8983560355017521E-3</v>
      </c>
      <c r="Z11" s="84">
        <v>5.1387420467977646E-2</v>
      </c>
      <c r="AB11" s="84">
        <v>0.43236312393746701</v>
      </c>
      <c r="AG11" s="84">
        <v>0.11340672103277823</v>
      </c>
      <c r="AV11" s="84">
        <f t="shared" si="0"/>
        <v>1.0456808471228609</v>
      </c>
      <c r="AX11" s="99">
        <f t="shared" si="1"/>
        <v>6.3222506401889103</v>
      </c>
    </row>
    <row r="12" spans="2:50" x14ac:dyDescent="0.35">
      <c r="B12" s="83">
        <v>105</v>
      </c>
      <c r="C12" s="84" t="s">
        <v>119</v>
      </c>
      <c r="D12" s="84" t="s">
        <v>63</v>
      </c>
      <c r="E12" s="84">
        <v>0</v>
      </c>
      <c r="F12" s="84">
        <v>0</v>
      </c>
      <c r="G12" s="84">
        <v>0</v>
      </c>
      <c r="I12" s="84">
        <v>0</v>
      </c>
      <c r="S12" s="84">
        <v>0</v>
      </c>
      <c r="W12" s="84">
        <v>0</v>
      </c>
      <c r="Y12" s="84">
        <v>0</v>
      </c>
      <c r="AB12" s="84">
        <v>0</v>
      </c>
      <c r="AG12" s="84">
        <v>0</v>
      </c>
      <c r="AV12" s="84">
        <f t="shared" si="0"/>
        <v>0</v>
      </c>
      <c r="AX12" s="99">
        <f t="shared" si="1"/>
        <v>0</v>
      </c>
    </row>
    <row r="13" spans="2:50" x14ac:dyDescent="0.35">
      <c r="B13" s="83">
        <v>106</v>
      </c>
      <c r="C13" s="84" t="s">
        <v>118</v>
      </c>
      <c r="D13" s="84" t="s">
        <v>63</v>
      </c>
      <c r="E13" s="84">
        <v>3.52399684E-5</v>
      </c>
      <c r="F13" s="84">
        <v>4.2499310000000012E-6</v>
      </c>
      <c r="G13" s="84">
        <v>4.2866871600000005E-5</v>
      </c>
      <c r="I13" s="84">
        <v>1.7964573200000005E-6</v>
      </c>
      <c r="S13" s="84">
        <v>5.4215336000000015E-5</v>
      </c>
      <c r="W13" s="84">
        <v>3.8961529600000005E-6</v>
      </c>
      <c r="Y13" s="84">
        <v>3.8226406399999997E-6</v>
      </c>
      <c r="AB13" s="84">
        <v>1.879158680000001E-5</v>
      </c>
      <c r="AG13" s="84">
        <v>1.3094382000000004E-5</v>
      </c>
      <c r="AV13" s="84">
        <f t="shared" si="0"/>
        <v>1.7797332672000007E-4</v>
      </c>
      <c r="AX13" s="99">
        <f t="shared" si="1"/>
        <v>1.0760376666436805E-3</v>
      </c>
    </row>
    <row r="14" spans="2:50" x14ac:dyDescent="0.35">
      <c r="B14" s="83">
        <v>107</v>
      </c>
      <c r="C14" s="84" t="s">
        <v>117</v>
      </c>
      <c r="D14" s="84" t="s">
        <v>63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N14" s="84">
        <v>0</v>
      </c>
      <c r="O14" s="84">
        <v>0</v>
      </c>
      <c r="P14" s="84">
        <v>0</v>
      </c>
      <c r="S14" s="84">
        <v>0</v>
      </c>
      <c r="U14" s="84">
        <v>0</v>
      </c>
      <c r="V14" s="84">
        <v>0</v>
      </c>
      <c r="W14" s="84">
        <v>0</v>
      </c>
      <c r="Y14" s="84">
        <v>0</v>
      </c>
      <c r="AA14" s="84">
        <v>0</v>
      </c>
      <c r="AB14" s="84">
        <v>0</v>
      </c>
      <c r="AC14" s="84">
        <v>0</v>
      </c>
      <c r="AD14" s="84">
        <v>0</v>
      </c>
      <c r="AF14" s="84">
        <v>0</v>
      </c>
      <c r="AG14" s="84">
        <v>0</v>
      </c>
      <c r="AV14" s="84">
        <f t="shared" si="0"/>
        <v>0</v>
      </c>
      <c r="AX14" s="99">
        <f t="shared" si="1"/>
        <v>0</v>
      </c>
    </row>
    <row r="15" spans="2:50" x14ac:dyDescent="0.35">
      <c r="B15" s="84" t="s">
        <v>116</v>
      </c>
      <c r="C15" s="84" t="s">
        <v>115</v>
      </c>
      <c r="D15" s="84" t="s">
        <v>63</v>
      </c>
      <c r="G15" s="84">
        <v>2.8528207581399361E-3</v>
      </c>
      <c r="M15" s="84">
        <v>1.630183290365678E-3</v>
      </c>
      <c r="S15" s="84">
        <v>0.10188645564785488</v>
      </c>
      <c r="T15" s="84">
        <v>8.5584622744198126E-3</v>
      </c>
      <c r="W15" s="84">
        <v>8.2867650593588637E-4</v>
      </c>
      <c r="Y15" s="84">
        <v>1.1981847184187733E-4</v>
      </c>
      <c r="AB15" s="84">
        <v>4.6188526560360871E-3</v>
      </c>
      <c r="AL15" s="84">
        <v>2.7169721506094643E-4</v>
      </c>
      <c r="AM15" s="84">
        <v>1.6301832903656779E-5</v>
      </c>
      <c r="AN15" s="84">
        <v>1.4943346828352052E-3</v>
      </c>
      <c r="AO15" s="84">
        <v>1.9018805054266245E-3</v>
      </c>
      <c r="AP15" s="84">
        <v>1.1411283032559747E-4</v>
      </c>
      <c r="AQ15" s="84">
        <v>3.3249366239308423E-4</v>
      </c>
      <c r="AR15" s="84">
        <v>5.1622470861579812E-4</v>
      </c>
      <c r="AS15" s="84">
        <v>3.5320637957923025E-4</v>
      </c>
      <c r="AT15" s="84">
        <v>2.8528207581399361E-3</v>
      </c>
      <c r="AU15" s="84">
        <v>3.2603665807313558E-5</v>
      </c>
      <c r="AV15" s="84">
        <f>SUM(E15:AU15)</f>
        <v>0.12838094584568158</v>
      </c>
      <c r="AX15" s="99">
        <f t="shared" si="1"/>
        <v>0.77619908530805637</v>
      </c>
    </row>
    <row r="16" spans="2:50" x14ac:dyDescent="0.35">
      <c r="B16" s="84" t="s">
        <v>114</v>
      </c>
      <c r="C16" s="84" t="s">
        <v>113</v>
      </c>
      <c r="D16" s="84" t="s">
        <v>63</v>
      </c>
      <c r="G16" s="84">
        <v>2.5617976129646554E-3</v>
      </c>
      <c r="M16" s="84">
        <v>1.4638843502655175E-3</v>
      </c>
      <c r="S16" s="84">
        <v>9.1492771891594826E-2</v>
      </c>
      <c r="T16" s="84">
        <v>7.6853928388939674E-3</v>
      </c>
      <c r="W16" s="84">
        <v>7.4414121138497141E-4</v>
      </c>
      <c r="Y16" s="84">
        <v>1.0759549974451555E-4</v>
      </c>
      <c r="AB16" s="84">
        <v>4.1476723257523E-3</v>
      </c>
      <c r="AL16" s="84">
        <v>2.4398072504425297E-4</v>
      </c>
      <c r="AM16" s="84">
        <v>1.4638843502655174E-5</v>
      </c>
      <c r="AN16" s="84">
        <v>1.3418939877433912E-3</v>
      </c>
      <c r="AO16" s="84">
        <v>1.7078650753097706E-3</v>
      </c>
      <c r="AP16" s="84">
        <v>1.0247190451858623E-4</v>
      </c>
      <c r="AQ16" s="84">
        <v>3.0143062003057885E-4</v>
      </c>
      <c r="AR16" s="84">
        <v>4.635633775840806E-4</v>
      </c>
      <c r="AS16" s="84">
        <v>3.1717494255752881E-4</v>
      </c>
      <c r="AT16" s="84">
        <v>2.5617976129646554E-3</v>
      </c>
      <c r="AU16" s="84">
        <v>2.9277687005310348E-5</v>
      </c>
      <c r="AV16" s="84">
        <f t="shared" ref="AV16:AV22" si="2">SUM(E16:AU16)</f>
        <v>0.11528735050686156</v>
      </c>
      <c r="AX16" s="99">
        <f t="shared" si="1"/>
        <v>0.69703440352106827</v>
      </c>
    </row>
    <row r="17" spans="2:50" x14ac:dyDescent="0.35">
      <c r="B17" s="84" t="s">
        <v>112</v>
      </c>
      <c r="C17" s="84" t="s">
        <v>111</v>
      </c>
      <c r="D17" s="84" t="s">
        <v>63</v>
      </c>
      <c r="G17" s="84">
        <v>2.5752148281819576E-3</v>
      </c>
      <c r="M17" s="84">
        <v>1.4715513303896904E-3</v>
      </c>
      <c r="S17" s="84">
        <v>9.1971958149355632E-2</v>
      </c>
      <c r="T17" s="84">
        <v>7.7256444845458742E-3</v>
      </c>
      <c r="W17" s="84">
        <v>7.4803859294809245E-4</v>
      </c>
      <c r="Y17" s="84">
        <v>1.0815902278364226E-4</v>
      </c>
      <c r="AB17" s="84">
        <v>4.1693954361041227E-3</v>
      </c>
      <c r="AL17" s="84">
        <v>2.4525855506494837E-4</v>
      </c>
      <c r="AM17" s="84">
        <v>1.4715513303896901E-5</v>
      </c>
      <c r="AN17" s="84">
        <v>1.3489220528572164E-3</v>
      </c>
      <c r="AO17" s="84">
        <v>1.7168098854546388E-3</v>
      </c>
      <c r="AP17" s="84">
        <v>1.0300859312727832E-4</v>
      </c>
      <c r="AQ17" s="84">
        <v>3.1420987234554083E-4</v>
      </c>
      <c r="AR17" s="84">
        <v>4.6599125462340192E-4</v>
      </c>
      <c r="AS17" s="84">
        <v>3.1883612158443286E-4</v>
      </c>
      <c r="AT17" s="84">
        <v>2.5752148281819576E-3</v>
      </c>
      <c r="AU17" s="84">
        <v>2.9431026607793802E-5</v>
      </c>
      <c r="AV17" s="84">
        <f t="shared" si="2"/>
        <v>0.11590235954746013</v>
      </c>
      <c r="AX17" s="99">
        <f t="shared" si="1"/>
        <v>0.70075278596189106</v>
      </c>
    </row>
    <row r="18" spans="2:50" x14ac:dyDescent="0.35">
      <c r="B18" s="84" t="s">
        <v>110</v>
      </c>
      <c r="C18" s="84" t="s">
        <v>109</v>
      </c>
      <c r="D18" s="84" t="s">
        <v>63</v>
      </c>
      <c r="G18" s="84">
        <v>2.4831004151712622E-3</v>
      </c>
      <c r="M18" s="84">
        <v>1.4189145229550073E-3</v>
      </c>
      <c r="S18" s="84">
        <v>8.8682157684687957E-2</v>
      </c>
      <c r="T18" s="84">
        <v>7.4493012455137892E-3</v>
      </c>
      <c r="W18" s="84">
        <v>7.2128154916879534E-4</v>
      </c>
      <c r="Y18" s="84">
        <v>1.0429021743719304E-4</v>
      </c>
      <c r="AB18" s="84">
        <v>4.0202578150391874E-3</v>
      </c>
      <c r="AL18" s="84">
        <v>2.3648575382583458E-4</v>
      </c>
      <c r="AM18" s="84">
        <v>1.4189145229550073E-5</v>
      </c>
      <c r="AN18" s="84">
        <v>1.3006716460420898E-3</v>
      </c>
      <c r="AO18" s="84">
        <v>1.655400276780842E-3</v>
      </c>
      <c r="AP18" s="84">
        <v>9.9324016606850511E-5</v>
      </c>
      <c r="AQ18" s="84">
        <v>2.8557867515134844E-4</v>
      </c>
      <c r="AR18" s="84">
        <v>4.493229322690856E-4</v>
      </c>
      <c r="AS18" s="84">
        <v>3.074314799735849E-4</v>
      </c>
      <c r="AT18" s="84">
        <v>2.4831004151712622E-3</v>
      </c>
      <c r="AU18" s="84">
        <v>2.8378290459100146E-5</v>
      </c>
      <c r="AV18" s="84">
        <f t="shared" si="2"/>
        <v>0.11173918608148271</v>
      </c>
      <c r="AX18" s="99">
        <f t="shared" si="1"/>
        <v>0.67558198343365017</v>
      </c>
    </row>
    <row r="19" spans="2:50" x14ac:dyDescent="0.35">
      <c r="B19" s="84" t="s">
        <v>108</v>
      </c>
      <c r="C19" s="84" t="s">
        <v>107</v>
      </c>
      <c r="D19" s="84" t="s">
        <v>63</v>
      </c>
      <c r="G19" s="84">
        <v>1.5741068531187445E-3</v>
      </c>
      <c r="M19" s="84">
        <v>8.9948963035356834E-4</v>
      </c>
      <c r="S19" s="84">
        <v>5.6218101897098013E-2</v>
      </c>
      <c r="T19" s="84">
        <v>4.7223205593562344E-3</v>
      </c>
      <c r="W19" s="84">
        <v>4.5724056209639724E-4</v>
      </c>
      <c r="Y19" s="84">
        <v>6.6112487830987282E-5</v>
      </c>
      <c r="AB19" s="84">
        <v>2.548553952668444E-3</v>
      </c>
      <c r="AL19" s="84">
        <v>1.4991493839226143E-4</v>
      </c>
      <c r="AM19" s="84">
        <v>8.9948963035356847E-6</v>
      </c>
      <c r="AN19" s="84">
        <v>8.2453216115743776E-4</v>
      </c>
      <c r="AO19" s="84">
        <v>1.0494045687458298E-3</v>
      </c>
      <c r="AP19" s="84">
        <v>6.2964274124749784E-5</v>
      </c>
      <c r="AQ19" s="84">
        <v>2.0782476272631934E-4</v>
      </c>
      <c r="AR19" s="84">
        <v>2.8483838294529666E-4</v>
      </c>
      <c r="AS19" s="84">
        <v>1.9488941990993984E-4</v>
      </c>
      <c r="AT19" s="84">
        <v>1.5741068531187445E-3</v>
      </c>
      <c r="AU19" s="84">
        <v>1.7989792607071369E-5</v>
      </c>
      <c r="AV19" s="84">
        <f t="shared" si="2"/>
        <v>7.086138599255358E-2</v>
      </c>
      <c r="AX19" s="99">
        <f t="shared" si="1"/>
        <v>0.42843229288243606</v>
      </c>
    </row>
    <row r="20" spans="2:50" x14ac:dyDescent="0.35">
      <c r="B20" s="84" t="s">
        <v>106</v>
      </c>
      <c r="C20" s="84" t="s">
        <v>105</v>
      </c>
      <c r="D20" s="84" t="s">
        <v>63</v>
      </c>
      <c r="G20" s="84">
        <v>2.3965454035948337E-3</v>
      </c>
      <c r="M20" s="84">
        <v>1.3694545163399046E-3</v>
      </c>
      <c r="S20" s="84">
        <v>8.5590907271244049E-2</v>
      </c>
      <c r="T20" s="84">
        <v>7.1896362107845019E-3</v>
      </c>
      <c r="W20" s="84">
        <v>6.9613937913945174E-4</v>
      </c>
      <c r="Y20" s="84">
        <v>1.0065490695098303E-4</v>
      </c>
      <c r="AB20" s="84">
        <v>3.8801211296297313E-3</v>
      </c>
      <c r="AL20" s="84">
        <v>2.2824241938998419E-4</v>
      </c>
      <c r="AM20" s="84">
        <v>1.3694545163399048E-5</v>
      </c>
      <c r="AN20" s="84">
        <v>1.255333306644913E-3</v>
      </c>
      <c r="AO20" s="84">
        <v>1.5976969357298892E-3</v>
      </c>
      <c r="AP20" s="84">
        <v>9.5861816143793345E-5</v>
      </c>
      <c r="AQ20" s="84">
        <v>2.9742086151191379E-4</v>
      </c>
      <c r="AR20" s="84">
        <v>4.3366059684096998E-4</v>
      </c>
      <c r="AS20" s="84">
        <v>2.9671514520697944E-4</v>
      </c>
      <c r="AT20" s="84">
        <v>2.3965454035948337E-3</v>
      </c>
      <c r="AU20" s="84">
        <v>2.7389090326798096E-5</v>
      </c>
      <c r="AV20" s="84">
        <f t="shared" si="2"/>
        <v>0.10786601893823693</v>
      </c>
      <c r="AX20" s="99">
        <f t="shared" si="1"/>
        <v>0.6521645769483736</v>
      </c>
    </row>
    <row r="21" spans="2:50" x14ac:dyDescent="0.35">
      <c r="B21" s="84" t="s">
        <v>104</v>
      </c>
      <c r="C21" s="84" t="s">
        <v>103</v>
      </c>
      <c r="D21" s="84" t="s">
        <v>63</v>
      </c>
      <c r="G21" s="84">
        <v>2.8668799730757629E-3</v>
      </c>
      <c r="M21" s="84">
        <v>1.638217127471864E-3</v>
      </c>
      <c r="S21" s="84">
        <v>0.10238857046699151</v>
      </c>
      <c r="T21" s="84">
        <v>8.6006399192272882E-3</v>
      </c>
      <c r="W21" s="84">
        <v>8.3276037313153098E-4</v>
      </c>
      <c r="Y21" s="84">
        <v>1.2040895886918203E-4</v>
      </c>
      <c r="AB21" s="84">
        <v>4.6416151945036154E-3</v>
      </c>
      <c r="AL21" s="84">
        <v>2.7303618791197742E-4</v>
      </c>
      <c r="AM21" s="84">
        <v>1.6382171274718641E-5</v>
      </c>
      <c r="AN21" s="84">
        <v>1.5016990335158756E-3</v>
      </c>
      <c r="AO21" s="84">
        <v>1.9112533153838418E-3</v>
      </c>
      <c r="AP21" s="84">
        <v>1.1467519892303048E-4</v>
      </c>
      <c r="AQ21" s="84">
        <v>3.4031630860644553E-4</v>
      </c>
      <c r="AR21" s="84">
        <v>5.1876875703275697E-4</v>
      </c>
      <c r="AS21" s="84">
        <v>3.5494704428557059E-4</v>
      </c>
      <c r="AT21" s="84">
        <v>2.8668799730757629E-3</v>
      </c>
      <c r="AU21" s="84">
        <v>3.2764342549437282E-5</v>
      </c>
      <c r="AV21" s="84">
        <f t="shared" si="2"/>
        <v>0.12901981434583015</v>
      </c>
      <c r="AX21" s="99">
        <f t="shared" si="1"/>
        <v>0.78006172350705771</v>
      </c>
    </row>
    <row r="22" spans="2:50" x14ac:dyDescent="0.35">
      <c r="B22" s="84" t="s">
        <v>108</v>
      </c>
      <c r="C22" s="86" t="s">
        <v>197</v>
      </c>
      <c r="D22" s="84" t="s">
        <v>63</v>
      </c>
      <c r="G22" s="84">
        <v>1.0679700766061397E-3</v>
      </c>
      <c r="I22" s="84">
        <v>3.1274104401913553E-3</v>
      </c>
      <c r="M22" s="84">
        <v>4.2187849097734356E-8</v>
      </c>
      <c r="O22" s="84">
        <v>0</v>
      </c>
      <c r="S22" s="84">
        <v>2.6367405686083978E-6</v>
      </c>
      <c r="T22" s="84">
        <v>2.2148620776310541E-7</v>
      </c>
      <c r="W22" s="84">
        <v>1.7800415346832783E-4</v>
      </c>
      <c r="X22" s="84">
        <v>0</v>
      </c>
      <c r="Y22" s="84">
        <v>3.1008069086834749E-9</v>
      </c>
      <c r="AA22" s="84">
        <v>5.0852202279534228E-5</v>
      </c>
      <c r="AB22" s="84">
        <v>1.7810224021748005E-4</v>
      </c>
      <c r="AG22" s="84">
        <v>0</v>
      </c>
      <c r="AL22" s="84">
        <v>7.0313081829557276E-9</v>
      </c>
      <c r="AM22" s="84">
        <v>4.2187849097734361E-10</v>
      </c>
      <c r="AN22" s="84">
        <v>3.8672195006256499E-8</v>
      </c>
      <c r="AO22" s="84">
        <v>4.9219157280690088E-8</v>
      </c>
      <c r="AP22" s="84">
        <v>2.9531494368414053E-9</v>
      </c>
      <c r="AQ22" s="84">
        <v>1.7578270457389315E-8</v>
      </c>
      <c r="AR22" s="84">
        <v>1.3359485547615883E-8</v>
      </c>
      <c r="AS22" s="84">
        <v>9.1407006378424438E-9</v>
      </c>
      <c r="AT22" s="84">
        <v>7.3828735921035129E-8</v>
      </c>
      <c r="AU22" s="84">
        <v>8.4375698195468722E-10</v>
      </c>
      <c r="AV22" s="84">
        <f t="shared" si="2"/>
        <v>4.6054556768331594E-3</v>
      </c>
      <c r="AX22" s="99">
        <f t="shared" si="1"/>
        <v>2.784486794544784E-2</v>
      </c>
    </row>
    <row r="23" spans="2:50" x14ac:dyDescent="0.35">
      <c r="B23" s="85">
        <v>202</v>
      </c>
      <c r="C23" s="86" t="s">
        <v>101</v>
      </c>
      <c r="D23" s="83" t="s">
        <v>63</v>
      </c>
      <c r="AO23" s="87">
        <v>4.0234677225403766E-6</v>
      </c>
      <c r="AV23" s="84">
        <f>SUM(E23:AU23)</f>
        <v>4.0234677225403766E-6</v>
      </c>
      <c r="AX23" s="99">
        <f t="shared" si="1"/>
        <v>2.4326133020988173E-5</v>
      </c>
    </row>
    <row r="24" spans="2:50" x14ac:dyDescent="0.35">
      <c r="B24" s="83">
        <v>204</v>
      </c>
      <c r="C24" s="83" t="s">
        <v>98</v>
      </c>
      <c r="D24" s="83" t="s">
        <v>63</v>
      </c>
      <c r="G24" s="84">
        <v>5.8095536644842127E-4</v>
      </c>
      <c r="I24" s="84">
        <v>3.8157806888751377E-6</v>
      </c>
      <c r="M24" s="84">
        <v>3.3085193983851393E-4</v>
      </c>
      <c r="O24" s="84">
        <v>2.1353577850121509E-8</v>
      </c>
      <c r="S24" s="84">
        <v>2.0678246239907123E-2</v>
      </c>
      <c r="T24" s="84">
        <v>9.7309938071291156E-3</v>
      </c>
      <c r="W24" s="84">
        <v>1.6818419857553046E-4</v>
      </c>
      <c r="Y24" s="84">
        <v>2.4317617578130777E-5</v>
      </c>
      <c r="AA24" s="84">
        <v>1.2283854069002626E-7</v>
      </c>
      <c r="AB24" s="84">
        <v>9.376071557840183E-4</v>
      </c>
      <c r="AG24" s="84">
        <v>2.013862797506466E-8</v>
      </c>
      <c r="AL24" s="84">
        <v>5.5141989973085665E-5</v>
      </c>
      <c r="AM24" s="84">
        <v>3.3085193983851391E-6</v>
      </c>
      <c r="AN24" s="84">
        <v>3.0328094485197114E-4</v>
      </c>
      <c r="AO24" s="84">
        <v>3.8599392981159962E-4</v>
      </c>
      <c r="AP24" s="84">
        <v>2.3159635788695976E-5</v>
      </c>
      <c r="AQ24" s="84">
        <v>1.3785497493271415E-4</v>
      </c>
      <c r="AR24" s="84">
        <v>1.0476978094886276E-4</v>
      </c>
      <c r="AS24" s="84">
        <v>7.1684586965011345E-5</v>
      </c>
      <c r="AT24" s="84">
        <v>5.7899089471739927E-4</v>
      </c>
      <c r="AU24" s="84">
        <v>6.6170387967702783E-6</v>
      </c>
      <c r="AV24" s="84">
        <f t="shared" si="0"/>
        <v>3.4125938732880737E-2</v>
      </c>
      <c r="AX24" s="99">
        <f t="shared" si="1"/>
        <v>0.20632752201078919</v>
      </c>
    </row>
    <row r="25" spans="2:50" x14ac:dyDescent="0.35">
      <c r="B25" s="83">
        <v>204</v>
      </c>
      <c r="C25" s="83" t="s">
        <v>97</v>
      </c>
      <c r="D25" s="83" t="s">
        <v>63</v>
      </c>
      <c r="G25" s="84">
        <v>1.6664612606652694E-5</v>
      </c>
      <c r="M25" s="84">
        <v>9.5226357752301117E-6</v>
      </c>
      <c r="S25" s="84">
        <v>5.9516473595188192E-4</v>
      </c>
      <c r="T25" s="84">
        <v>4.9993837819958098E-5</v>
      </c>
      <c r="W25" s="84">
        <v>4.8406731857419726E-6</v>
      </c>
      <c r="Y25" s="84">
        <v>6.9991372947941324E-7</v>
      </c>
      <c r="AB25" s="84">
        <v>2.6980801363151987E-5</v>
      </c>
      <c r="AL25" s="84">
        <v>1.5871059625383522E-6</v>
      </c>
      <c r="AM25" s="84">
        <v>9.5226357752301107E-8</v>
      </c>
      <c r="AN25" s="84">
        <v>8.7290827939609374E-6</v>
      </c>
      <c r="AO25" s="84">
        <v>1.1109741737768465E-5</v>
      </c>
      <c r="AP25" s="84">
        <v>6.6658450426610801E-7</v>
      </c>
      <c r="AQ25" s="84">
        <v>3.9677649063458799E-6</v>
      </c>
      <c r="AR25" s="84">
        <v>3.0155013288228696E-6</v>
      </c>
      <c r="AS25" s="84">
        <v>2.0632377512998575E-6</v>
      </c>
      <c r="AT25" s="84">
        <v>1.6664612606652694E-5</v>
      </c>
      <c r="AU25" s="84">
        <v>1.9045271550460221E-7</v>
      </c>
      <c r="AV25" s="84">
        <f t="shared" si="0"/>
        <v>7.5195652109700801E-4</v>
      </c>
      <c r="AX25" s="99">
        <f t="shared" si="1"/>
        <v>4.5463753209024904E-3</v>
      </c>
    </row>
    <row r="26" spans="2:50" x14ac:dyDescent="0.35">
      <c r="B26" s="83">
        <v>204</v>
      </c>
      <c r="C26" s="83" t="s">
        <v>96</v>
      </c>
      <c r="D26" s="83" t="s">
        <v>63</v>
      </c>
      <c r="G26" s="84">
        <v>2.0726285061570688E-4</v>
      </c>
      <c r="I26" s="84">
        <v>5.1309515304305878E-5</v>
      </c>
      <c r="M26" s="84">
        <v>1.1804713144643387E-4</v>
      </c>
      <c r="S26" s="84">
        <v>7.3779457154021181E-3</v>
      </c>
      <c r="T26" s="84">
        <v>2.0780738814696078E-2</v>
      </c>
      <c r="W26" s="84">
        <v>6.0007291818603892E-5</v>
      </c>
      <c r="Y26" s="84">
        <v>8.676464161312892E-6</v>
      </c>
      <c r="AB26" s="84">
        <v>3.344668724315626E-4</v>
      </c>
      <c r="AL26" s="84">
        <v>1.9674521907738986E-5</v>
      </c>
      <c r="AM26" s="84">
        <v>1.1804713144643389E-6</v>
      </c>
      <c r="AN26" s="84">
        <v>1.082098704925644E-4</v>
      </c>
      <c r="AO26" s="84">
        <v>1.3772165335417289E-4</v>
      </c>
      <c r="AP26" s="84">
        <v>8.2632992012503712E-6</v>
      </c>
      <c r="AQ26" s="84">
        <v>4.9186304769347454E-5</v>
      </c>
      <c r="AR26" s="84">
        <v>3.7381591624704061E-5</v>
      </c>
      <c r="AS26" s="84">
        <v>2.5576878480060668E-5</v>
      </c>
      <c r="AT26" s="84">
        <v>2.0658248003125926E-4</v>
      </c>
      <c r="AU26" s="84">
        <v>2.3609426289286778E-6</v>
      </c>
      <c r="AV26" s="84">
        <f t="shared" si="0"/>
        <v>2.9534592669680618E-2</v>
      </c>
      <c r="AX26" s="99">
        <f t="shared" si="1"/>
        <v>0.17856796165615144</v>
      </c>
    </row>
    <row r="27" spans="2:50" x14ac:dyDescent="0.35">
      <c r="B27" s="83">
        <v>204</v>
      </c>
      <c r="C27" s="83" t="s">
        <v>95</v>
      </c>
      <c r="D27" s="83" t="s">
        <v>63</v>
      </c>
      <c r="G27" s="84">
        <v>1.0971719209003031E-5</v>
      </c>
      <c r="M27" s="84">
        <v>6.2695538337160188E-6</v>
      </c>
      <c r="S27" s="84">
        <v>3.9184711460725117E-4</v>
      </c>
      <c r="T27" s="84">
        <v>1.5151421764813712E-4</v>
      </c>
      <c r="W27" s="84">
        <v>3.1870231988056421E-6</v>
      </c>
      <c r="Y27" s="84">
        <v>4.6081220677812736E-7</v>
      </c>
      <c r="AB27" s="84">
        <v>1.7763735862195389E-5</v>
      </c>
      <c r="AL27" s="84">
        <v>1.0449256389526698E-6</v>
      </c>
      <c r="AM27" s="84">
        <v>6.269553833716018E-8</v>
      </c>
      <c r="AN27" s="84">
        <v>5.7470910142396843E-6</v>
      </c>
      <c r="AO27" s="84">
        <v>7.3144794726686877E-6</v>
      </c>
      <c r="AP27" s="84">
        <v>4.3886876836012124E-7</v>
      </c>
      <c r="AQ27" s="84">
        <v>2.6123140973816745E-6</v>
      </c>
      <c r="AR27" s="84">
        <v>1.9853587140100725E-6</v>
      </c>
      <c r="AS27" s="84">
        <v>1.3584033306384708E-6</v>
      </c>
      <c r="AT27" s="84">
        <v>1.0971719209003031E-5</v>
      </c>
      <c r="AU27" s="84">
        <v>1.2539107667432036E-7</v>
      </c>
      <c r="AV27" s="84">
        <f t="shared" si="0"/>
        <v>6.1367542342615248E-4</v>
      </c>
      <c r="AX27" s="99">
        <f t="shared" si="1"/>
        <v>3.7103193094712387E-3</v>
      </c>
    </row>
    <row r="28" spans="2:50" x14ac:dyDescent="0.35">
      <c r="B28" s="83">
        <v>204</v>
      </c>
      <c r="C28" s="83" t="s">
        <v>94</v>
      </c>
      <c r="D28" s="83" t="s">
        <v>63</v>
      </c>
      <c r="G28" s="84">
        <v>2.1281231319992598E-5</v>
      </c>
      <c r="I28" s="84">
        <v>3.6331454389772615E-8</v>
      </c>
      <c r="M28" s="84">
        <v>1.1838323606340188E-5</v>
      </c>
      <c r="O28" s="84">
        <v>4.0424670735495987E-8</v>
      </c>
      <c r="S28" s="84">
        <v>7.3989522539626173E-4</v>
      </c>
      <c r="T28" s="84">
        <v>4.2421403799279061E-3</v>
      </c>
      <c r="W28" s="84">
        <v>6.0199606655357474E-6</v>
      </c>
      <c r="Y28" s="84">
        <v>8.7011678506600393E-7</v>
      </c>
      <c r="AA28" s="84">
        <v>2.3260332731771462E-7</v>
      </c>
      <c r="AB28" s="84">
        <v>3.3903528867014842E-5</v>
      </c>
      <c r="AG28" s="84">
        <v>3.8116368605169671E-8</v>
      </c>
      <c r="AL28" s="84">
        <v>1.9730539343900313E-6</v>
      </c>
      <c r="AM28" s="84">
        <v>1.1838323606340189E-7</v>
      </c>
      <c r="AN28" s="84">
        <v>1.0851796639145172E-5</v>
      </c>
      <c r="AO28" s="84">
        <v>1.3811377540730219E-5</v>
      </c>
      <c r="AP28" s="84">
        <v>8.2868265244381304E-7</v>
      </c>
      <c r="AQ28" s="84">
        <v>4.9326348359750783E-6</v>
      </c>
      <c r="AR28" s="84">
        <v>3.7488024753410597E-6</v>
      </c>
      <c r="AS28" s="84">
        <v>2.5649701147070402E-6</v>
      </c>
      <c r="AT28" s="84">
        <v>2.0717066311095329E-5</v>
      </c>
      <c r="AU28" s="84">
        <v>2.3676647212680378E-7</v>
      </c>
      <c r="AV28" s="84">
        <f t="shared" si="0"/>
        <v>5.1160797766011835E-3</v>
      </c>
      <c r="AX28" s="99">
        <f t="shared" si="1"/>
        <v>3.0932132621411604E-2</v>
      </c>
    </row>
    <row r="29" spans="2:50" x14ac:dyDescent="0.35">
      <c r="B29" s="83">
        <v>205</v>
      </c>
      <c r="C29" s="83" t="s">
        <v>93</v>
      </c>
      <c r="D29" s="83" t="s">
        <v>63</v>
      </c>
      <c r="G29" s="84">
        <v>1.0086476051395062E-5</v>
      </c>
      <c r="M29" s="84">
        <v>5.76370060079718E-6</v>
      </c>
      <c r="S29" s="84">
        <v>3.6023128754982372E-4</v>
      </c>
      <c r="T29" s="84">
        <v>3.0259428154185194E-5</v>
      </c>
      <c r="W29" s="84">
        <v>2.9298811387385658E-6</v>
      </c>
      <c r="Y29" s="84">
        <v>4.2363199415859275E-7</v>
      </c>
      <c r="AB29" s="84">
        <v>1.6330485035592007E-5</v>
      </c>
      <c r="AL29" s="84">
        <v>9.6061676679952986E-7</v>
      </c>
      <c r="AM29" s="84">
        <v>5.7637006007971801E-8</v>
      </c>
      <c r="AN29" s="84">
        <v>5.2833922173974153E-6</v>
      </c>
      <c r="AO29" s="84">
        <v>6.7243173675967094E-6</v>
      </c>
      <c r="AP29" s="84">
        <v>4.0345904205580259E-7</v>
      </c>
      <c r="AQ29" s="84">
        <v>2.4015419169988244E-6</v>
      </c>
      <c r="AR29" s="84">
        <v>1.8251718569191069E-6</v>
      </c>
      <c r="AS29" s="84">
        <v>1.2488017968393891E-6</v>
      </c>
      <c r="AT29" s="84">
        <v>1.0086476051395062E-5</v>
      </c>
      <c r="AU29" s="84">
        <v>1.152740120159436E-7</v>
      </c>
      <c r="AV29" s="84">
        <f t="shared" si="0"/>
        <v>4.5513157855871608E-4</v>
      </c>
      <c r="AX29" s="99">
        <f t="shared" si="1"/>
        <v>2.7517534837041432E-3</v>
      </c>
    </row>
    <row r="30" spans="2:50" x14ac:dyDescent="0.35">
      <c r="B30" s="83">
        <v>205</v>
      </c>
      <c r="C30" s="83" t="s">
        <v>92</v>
      </c>
      <c r="D30" s="83" t="s">
        <v>63</v>
      </c>
      <c r="G30" s="84">
        <v>1.0086476051395062E-5</v>
      </c>
      <c r="M30" s="84">
        <v>5.76370060079718E-6</v>
      </c>
      <c r="S30" s="84">
        <v>3.6023128754982372E-4</v>
      </c>
      <c r="T30" s="84">
        <v>3.0259428154185194E-5</v>
      </c>
      <c r="W30" s="84">
        <v>2.9298811387385658E-6</v>
      </c>
      <c r="Y30" s="84">
        <v>4.2363199415859275E-7</v>
      </c>
      <c r="AB30" s="84">
        <v>1.6330485035592007E-5</v>
      </c>
      <c r="AL30" s="84">
        <v>9.6061676679952986E-7</v>
      </c>
      <c r="AM30" s="84">
        <v>5.7637006007971801E-8</v>
      </c>
      <c r="AN30" s="84">
        <v>5.2833922173974153E-6</v>
      </c>
      <c r="AO30" s="84">
        <v>6.7243173675967094E-6</v>
      </c>
      <c r="AP30" s="84">
        <v>4.0345904205580259E-7</v>
      </c>
      <c r="AQ30" s="84">
        <v>2.4015419169988244E-6</v>
      </c>
      <c r="AR30" s="84">
        <v>1.8251718569191069E-6</v>
      </c>
      <c r="AS30" s="84">
        <v>1.2488017968393891E-6</v>
      </c>
      <c r="AT30" s="84">
        <v>1.0086476051395062E-5</v>
      </c>
      <c r="AU30" s="84">
        <v>1.152740120159436E-7</v>
      </c>
      <c r="AV30" s="84">
        <f t="shared" si="0"/>
        <v>4.5513157855871608E-4</v>
      </c>
      <c r="AX30" s="99">
        <f t="shared" si="1"/>
        <v>2.7517534837041432E-3</v>
      </c>
    </row>
    <row r="31" spans="2:50" x14ac:dyDescent="0.35">
      <c r="B31" s="83">
        <v>205</v>
      </c>
      <c r="C31" s="83" t="s">
        <v>91</v>
      </c>
      <c r="D31" s="83" t="s">
        <v>63</v>
      </c>
      <c r="G31" s="84">
        <v>1.754169748068705E-6</v>
      </c>
      <c r="M31" s="84">
        <v>1.0023827131821172E-6</v>
      </c>
      <c r="S31" s="84">
        <v>6.2648919573882306E-5</v>
      </c>
      <c r="T31" s="84">
        <v>5.2625092442061162E-6</v>
      </c>
      <c r="W31" s="84">
        <v>5.0954454586757611E-7</v>
      </c>
      <c r="Y31" s="84">
        <v>7.3675129418885607E-8</v>
      </c>
      <c r="AB31" s="84">
        <v>2.8400843540159987E-6</v>
      </c>
      <c r="AL31" s="84">
        <v>1.6706378553035285E-7</v>
      </c>
      <c r="AM31" s="84">
        <v>1.002382713182117E-8</v>
      </c>
      <c r="AN31" s="84">
        <v>9.1885082041694086E-7</v>
      </c>
      <c r="AO31" s="84">
        <v>1.16944649871247E-6</v>
      </c>
      <c r="AP31" s="84">
        <v>7.0166789922748188E-8</v>
      </c>
      <c r="AQ31" s="84">
        <v>4.1765946382588212E-7</v>
      </c>
      <c r="AR31" s="84">
        <v>3.1742119250767044E-7</v>
      </c>
      <c r="AS31" s="84">
        <v>2.1718292118945872E-7</v>
      </c>
      <c r="AT31" s="84">
        <v>1.754169748068705E-6</v>
      </c>
      <c r="AU31" s="84">
        <v>2.0047654263642341E-8</v>
      </c>
      <c r="AV31" s="84">
        <f t="shared" si="0"/>
        <v>7.9153318010211378E-5</v>
      </c>
      <c r="AX31" s="99">
        <f t="shared" si="1"/>
        <v>4.7856582325289372E-4</v>
      </c>
    </row>
    <row r="32" spans="2:50" x14ac:dyDescent="0.35">
      <c r="B32" s="83">
        <v>205</v>
      </c>
      <c r="C32" s="83" t="s">
        <v>89</v>
      </c>
      <c r="D32" s="83" t="s">
        <v>63</v>
      </c>
      <c r="G32" s="84">
        <v>1.4329736892695906</v>
      </c>
      <c r="I32" s="84">
        <v>8.764916576325362</v>
      </c>
      <c r="M32" s="84">
        <v>2.5309645338201523E-3</v>
      </c>
      <c r="O32" s="84">
        <v>1.7098019456604431E-3</v>
      </c>
      <c r="S32" s="84">
        <v>0.1581852833637595</v>
      </c>
      <c r="T32" s="84">
        <v>0.37388609079424273</v>
      </c>
      <c r="W32" s="84">
        <v>1.2865736380252438E-3</v>
      </c>
      <c r="Y32" s="84">
        <v>1.8602589323578117E-4</v>
      </c>
      <c r="AB32" s="84">
        <v>4.3164045704678522E-2</v>
      </c>
      <c r="AL32" s="84">
        <v>4.2182742230335878E-4</v>
      </c>
      <c r="AM32" s="84">
        <v>2.5309645338201522E-5</v>
      </c>
      <c r="AN32" s="84">
        <v>2.3200508226684726E-3</v>
      </c>
      <c r="AO32" s="84">
        <v>2.9527919561235108E-3</v>
      </c>
      <c r="AP32" s="84">
        <v>1.7716751736741068E-4</v>
      </c>
      <c r="AQ32" s="84">
        <v>1.0545685557583966E-3</v>
      </c>
      <c r="AR32" s="84">
        <v>8.0147210237638158E-4</v>
      </c>
      <c r="AS32" s="84">
        <v>5.483756489943662E-4</v>
      </c>
      <c r="AT32" s="84">
        <v>4.4291879341852667E-3</v>
      </c>
      <c r="AU32" s="84">
        <v>5.0619290676403043E-5</v>
      </c>
      <c r="AV32" s="84">
        <f t="shared" si="0"/>
        <v>10.791620422364167</v>
      </c>
      <c r="AX32" s="99">
        <f t="shared" si="1"/>
        <v>65.246800026692355</v>
      </c>
    </row>
    <row r="33" spans="2:50" x14ac:dyDescent="0.35">
      <c r="B33" s="83">
        <v>206</v>
      </c>
      <c r="C33" s="83" t="s">
        <v>88</v>
      </c>
      <c r="D33" s="83" t="s">
        <v>63</v>
      </c>
      <c r="G33" s="84">
        <v>2.0442961714014843E-2</v>
      </c>
      <c r="I33" s="84">
        <v>1.322891080401958E-3</v>
      </c>
      <c r="M33" s="84">
        <v>1.4127111105674076E-5</v>
      </c>
      <c r="O33" s="84">
        <v>3.8694888077770894E-5</v>
      </c>
      <c r="S33" s="84">
        <v>8.829444441046299E-4</v>
      </c>
      <c r="T33" s="84">
        <v>3.4140518505379014E-4</v>
      </c>
      <c r="V33" s="84">
        <v>3.1378094652613306E-5</v>
      </c>
      <c r="W33" s="84">
        <v>5.8696290819243418E-5</v>
      </c>
      <c r="X33" s="84">
        <v>1.7689740795070228E-5</v>
      </c>
      <c r="Y33" s="84">
        <v>1.5846035913121164E-6</v>
      </c>
      <c r="AA33" s="84">
        <v>1.2761665178383263E-4</v>
      </c>
      <c r="AB33" s="84">
        <v>8.6531363098024769E-4</v>
      </c>
      <c r="AG33" s="84">
        <v>2.6883891425507757E-5</v>
      </c>
      <c r="AK33" s="84">
        <v>1.5691312597954055E-5</v>
      </c>
      <c r="AL33" s="84">
        <v>2.3545185176123466E-6</v>
      </c>
      <c r="AM33" s="84">
        <v>1.4127111105674081E-7</v>
      </c>
      <c r="AN33" s="84">
        <v>1.2949851846867907E-5</v>
      </c>
      <c r="AO33" s="84">
        <v>1.6481629623286424E-5</v>
      </c>
      <c r="AP33" s="84">
        <v>9.8889777739718566E-7</v>
      </c>
      <c r="AQ33" s="84">
        <v>5.8862962940308652E-6</v>
      </c>
      <c r="AR33" s="84">
        <v>4.4735851834634574E-6</v>
      </c>
      <c r="AS33" s="84">
        <v>3.0608740728960501E-6</v>
      </c>
      <c r="AT33" s="84">
        <v>2.4722444434929635E-5</v>
      </c>
      <c r="AU33" s="84">
        <v>2.8254222211348161E-7</v>
      </c>
      <c r="AV33" s="84">
        <f t="shared" si="0"/>
        <v>2.4259220550488104E-2</v>
      </c>
      <c r="AX33" s="99">
        <f t="shared" si="1"/>
        <v>0.14667273774575221</v>
      </c>
    </row>
    <row r="34" spans="2:50" x14ac:dyDescent="0.35">
      <c r="B34" s="85">
        <v>302</v>
      </c>
      <c r="C34" s="86" t="s">
        <v>84</v>
      </c>
      <c r="D34" s="83" t="s">
        <v>63</v>
      </c>
      <c r="G34" s="84">
        <v>0</v>
      </c>
      <c r="O34" s="84">
        <v>0</v>
      </c>
      <c r="W34" s="84">
        <v>0</v>
      </c>
      <c r="Y34" s="84">
        <v>0</v>
      </c>
      <c r="AA34" s="84">
        <v>0</v>
      </c>
      <c r="AB34" s="84">
        <v>0</v>
      </c>
      <c r="AG34" s="84">
        <v>0</v>
      </c>
      <c r="AV34" s="84">
        <f t="shared" si="0"/>
        <v>0</v>
      </c>
      <c r="AX34" s="99">
        <f t="shared" si="1"/>
        <v>0</v>
      </c>
    </row>
    <row r="35" spans="2:50" x14ac:dyDescent="0.35">
      <c r="B35" s="85">
        <v>401</v>
      </c>
      <c r="C35" s="86" t="s">
        <v>83</v>
      </c>
      <c r="D35" s="83" t="s">
        <v>63</v>
      </c>
      <c r="G35" s="84">
        <v>2.2517099042382627E-5</v>
      </c>
      <c r="O35" s="84">
        <v>3.8216250114352387E-6</v>
      </c>
      <c r="W35" s="84">
        <v>6.203437927557202E-7</v>
      </c>
      <c r="X35" s="84">
        <v>1.674309825015439E-10</v>
      </c>
      <c r="Y35" s="84">
        <v>3.7635241285207289E-8</v>
      </c>
      <c r="AA35" s="84">
        <v>1.3892314493378101E-6</v>
      </c>
      <c r="AB35" s="84">
        <v>4.8313591642945508E-5</v>
      </c>
      <c r="AG35" s="84">
        <v>2.4625159283477065E-6</v>
      </c>
      <c r="AV35" s="84">
        <f t="shared" si="0"/>
        <v>7.916220953947232E-5</v>
      </c>
      <c r="AX35" s="99">
        <f t="shared" si="1"/>
        <v>4.7861958198503173E-4</v>
      </c>
    </row>
    <row r="36" spans="2:50" x14ac:dyDescent="0.35">
      <c r="B36" s="85">
        <v>402</v>
      </c>
      <c r="C36" s="86" t="s">
        <v>82</v>
      </c>
      <c r="D36" s="83" t="s">
        <v>63</v>
      </c>
      <c r="G36" s="84">
        <v>1.2920119733294802E-5</v>
      </c>
      <c r="O36" s="84">
        <v>6.5004967933139463E-8</v>
      </c>
      <c r="W36" s="84">
        <v>2.5161058333258292E-8</v>
      </c>
      <c r="X36" s="84">
        <v>5.1938046666511771E-11</v>
      </c>
      <c r="Y36" s="84">
        <v>2.5498111333257293E-10</v>
      </c>
      <c r="AA36" s="84">
        <v>1.1112013866633528E-7</v>
      </c>
      <c r="AB36" s="84">
        <v>4.1713124599875589E-6</v>
      </c>
      <c r="AG36" s="84">
        <v>9.0372899266397145E-8</v>
      </c>
      <c r="AV36" s="84">
        <f t="shared" si="0"/>
        <v>1.7383398176641489E-5</v>
      </c>
      <c r="AX36" s="99">
        <f t="shared" si="1"/>
        <v>1.0510109327652013E-4</v>
      </c>
    </row>
    <row r="37" spans="2:50" x14ac:dyDescent="0.35">
      <c r="B37" s="85">
        <v>407</v>
      </c>
      <c r="C37" s="86" t="s">
        <v>80</v>
      </c>
      <c r="D37" s="83" t="s">
        <v>63</v>
      </c>
      <c r="G37" s="84">
        <v>0</v>
      </c>
      <c r="I37" s="84">
        <v>0</v>
      </c>
      <c r="O37" s="84">
        <v>0</v>
      </c>
      <c r="T37" s="84">
        <v>0</v>
      </c>
      <c r="W37" s="84">
        <v>0</v>
      </c>
      <c r="AA37" s="84">
        <v>0</v>
      </c>
      <c r="AB37" s="84">
        <v>0</v>
      </c>
      <c r="AG37" s="84">
        <v>0</v>
      </c>
      <c r="AV37" s="84">
        <f t="shared" si="0"/>
        <v>0</v>
      </c>
      <c r="AX37" s="99">
        <f t="shared" si="1"/>
        <v>0</v>
      </c>
    </row>
    <row r="38" spans="2:50" x14ac:dyDescent="0.35">
      <c r="B38" s="83">
        <v>501</v>
      </c>
      <c r="C38" s="83" t="s">
        <v>147</v>
      </c>
      <c r="D38" s="83" t="s">
        <v>63</v>
      </c>
      <c r="G38" s="84">
        <v>0.13088875580934237</v>
      </c>
      <c r="I38" s="84">
        <v>0.20019494551129635</v>
      </c>
      <c r="O38" s="84">
        <v>4.1696481220081637E-3</v>
      </c>
      <c r="R38" s="84">
        <v>4.4062896972160995E-5</v>
      </c>
      <c r="T38" s="84">
        <v>2.3377857314283386E-2</v>
      </c>
      <c r="U38" s="84">
        <v>5.3657903124652503E-2</v>
      </c>
      <c r="W38" s="84">
        <v>1.1332426011809647E-2</v>
      </c>
      <c r="AA38" s="84">
        <v>5.7028079328719124E-3</v>
      </c>
      <c r="AB38" s="84">
        <v>5.0915696947937586E-2</v>
      </c>
      <c r="AG38" s="84">
        <v>1.2945523105476937E-2</v>
      </c>
      <c r="AV38" s="84">
        <f>SUM(E38:AU38)</f>
        <v>0.493229626776651</v>
      </c>
      <c r="AX38" s="99">
        <f t="shared" si="1"/>
        <v>2.982096623677029</v>
      </c>
    </row>
    <row r="39" spans="2:50" ht="15" customHeight="1" x14ac:dyDescent="0.35">
      <c r="B39" s="83">
        <v>502</v>
      </c>
      <c r="C39" s="83" t="s">
        <v>146</v>
      </c>
      <c r="D39" s="83" t="s">
        <v>63</v>
      </c>
      <c r="G39" s="84">
        <v>0.31129807030091833</v>
      </c>
      <c r="I39" s="84">
        <v>1.9066666666666662E-4</v>
      </c>
      <c r="L39" s="84">
        <v>3.4733333333333328E-4</v>
      </c>
      <c r="O39" s="84">
        <v>3.6713693633666378E-3</v>
      </c>
      <c r="T39" s="84">
        <v>0</v>
      </c>
      <c r="V39" s="100">
        <v>3.0681252631836846E-3</v>
      </c>
      <c r="W39" s="84">
        <v>0.1033022514128701</v>
      </c>
      <c r="X39" s="84">
        <v>4.6181666913669089E-5</v>
      </c>
      <c r="Y39" s="84">
        <v>4.7241761757240023E-3</v>
      </c>
      <c r="AA39" s="84">
        <v>0.1218861997565813</v>
      </c>
      <c r="AB39" s="84">
        <v>9.9132337807980794E-2</v>
      </c>
      <c r="AG39" s="84">
        <v>1.2361002104668327E-3</v>
      </c>
      <c r="AH39" s="84">
        <v>0</v>
      </c>
      <c r="AI39" s="84">
        <v>0</v>
      </c>
      <c r="AJ39" s="84">
        <v>0</v>
      </c>
      <c r="AK39" s="84">
        <v>4.4062631569993162E-5</v>
      </c>
      <c r="AV39" s="84">
        <f t="shared" si="0"/>
        <v>0.64894687458957534</v>
      </c>
      <c r="AX39" s="99">
        <f t="shared" si="1"/>
        <v>3.9235726700084439</v>
      </c>
    </row>
    <row r="40" spans="2:50" x14ac:dyDescent="0.35">
      <c r="B40" s="88" t="s">
        <v>70</v>
      </c>
      <c r="C40" s="83" t="s">
        <v>69</v>
      </c>
      <c r="D40" s="83" t="s">
        <v>63</v>
      </c>
      <c r="G40" s="84">
        <v>2.1463935088235295E-5</v>
      </c>
      <c r="M40" s="84">
        <v>1.2265105764705882E-5</v>
      </c>
      <c r="S40" s="84">
        <v>7.6656911029411752E-4</v>
      </c>
      <c r="T40" s="84">
        <v>6.4391805264705883E-5</v>
      </c>
      <c r="W40" s="84">
        <v>6.2347620970588223E-6</v>
      </c>
      <c r="Y40" s="84">
        <v>9.0148527370588254E-7</v>
      </c>
      <c r="AB40" s="84">
        <v>3.4751133000000004E-5</v>
      </c>
      <c r="AL40" s="84">
        <v>2.0441842941176472E-6</v>
      </c>
      <c r="AM40" s="84">
        <v>1.2265105764705882E-7</v>
      </c>
      <c r="AN40" s="84">
        <v>1.1243013617647062E-5</v>
      </c>
      <c r="AO40" s="84">
        <v>1.4309290058823529E-5</v>
      </c>
      <c r="AP40" s="84">
        <v>8.5855740352941167E-7</v>
      </c>
      <c r="AQ40" s="84">
        <v>5.1104607352941178E-6</v>
      </c>
      <c r="AR40" s="84">
        <v>3.8839501588235297E-6</v>
      </c>
      <c r="AS40" s="84">
        <v>2.6574395823529417E-6</v>
      </c>
      <c r="AT40" s="84">
        <v>2.1463935088235295E-5</v>
      </c>
      <c r="AU40" s="84">
        <v>2.4530211529411763E-7</v>
      </c>
      <c r="AV40" s="84">
        <f t="shared" si="0"/>
        <v>9.6851612089429381E-4</v>
      </c>
      <c r="AX40" s="99">
        <f t="shared" si="1"/>
        <v>5.8557079650114231E-3</v>
      </c>
    </row>
    <row r="41" spans="2:50" x14ac:dyDescent="0.35">
      <c r="B41" s="83" t="s">
        <v>65</v>
      </c>
      <c r="C41" s="88" t="s">
        <v>64</v>
      </c>
      <c r="D41" s="83" t="s">
        <v>63</v>
      </c>
      <c r="E41" s="84">
        <v>1.04300539486E-3</v>
      </c>
      <c r="F41" s="84">
        <v>1.2578617864999998E-4</v>
      </c>
      <c r="G41" s="84">
        <v>1.26874059114E-3</v>
      </c>
      <c r="I41" s="84">
        <v>5.3170157677999991E-5</v>
      </c>
      <c r="S41" s="84">
        <v>1.6046236843999999E-3</v>
      </c>
      <c r="W41" s="84">
        <v>1.1531532918399998E-4</v>
      </c>
      <c r="Y41" s="84">
        <v>1.1313956825599998E-4</v>
      </c>
      <c r="AB41" s="84">
        <v>5.5617888722E-4</v>
      </c>
      <c r="AG41" s="84">
        <v>3.8755741529999997E-4</v>
      </c>
      <c r="AV41" s="84">
        <f t="shared" si="0"/>
        <v>5.2675172066880003E-3</v>
      </c>
      <c r="AX41" s="99">
        <f t="shared" si="1"/>
        <v>3.1847732626852317E-2</v>
      </c>
    </row>
    <row r="42" spans="2:50" x14ac:dyDescent="0.35">
      <c r="B42" s="101" t="s">
        <v>33</v>
      </c>
      <c r="C42" s="101"/>
      <c r="D42" s="101"/>
      <c r="E42" s="102">
        <f t="shared" ref="E42:AV42" si="3">SUM(E9:E41)</f>
        <v>0.23645505892622395</v>
      </c>
      <c r="F42" s="102">
        <f t="shared" si="3"/>
        <v>3.7790326279724229E-2</v>
      </c>
      <c r="G42" s="102">
        <f t="shared" si="3"/>
        <v>1.9219257388078652</v>
      </c>
      <c r="H42" s="102">
        <f t="shared" si="3"/>
        <v>0</v>
      </c>
      <c r="I42" s="102">
        <f t="shared" si="3"/>
        <v>8.9723929190121652</v>
      </c>
      <c r="J42" s="102">
        <f t="shared" si="3"/>
        <v>0</v>
      </c>
      <c r="K42" s="102">
        <f t="shared" si="3"/>
        <v>0</v>
      </c>
      <c r="L42" s="102">
        <f t="shared" si="3"/>
        <v>3.4733333333333328E-4</v>
      </c>
      <c r="M42" s="102">
        <f t="shared" si="3"/>
        <v>1.2938153075095871E-2</v>
      </c>
      <c r="N42" s="102">
        <f t="shared" si="3"/>
        <v>0</v>
      </c>
      <c r="O42" s="102">
        <f t="shared" si="3"/>
        <v>0.19789491357771211</v>
      </c>
      <c r="P42" s="102">
        <f t="shared" si="3"/>
        <v>0</v>
      </c>
      <c r="Q42" s="102">
        <f t="shared" si="3"/>
        <v>0</v>
      </c>
      <c r="R42" s="102">
        <f t="shared" si="3"/>
        <v>4.4062896972160995E-5</v>
      </c>
      <c r="S42" s="102">
        <f t="shared" si="3"/>
        <v>2.0573912832327048</v>
      </c>
      <c r="T42" s="102">
        <f t="shared" si="3"/>
        <v>0.48462252654056759</v>
      </c>
      <c r="U42" s="102">
        <f t="shared" si="3"/>
        <v>5.3657903124652503E-2</v>
      </c>
      <c r="V42" s="102">
        <f t="shared" si="3"/>
        <v>3.0995033578362979E-3</v>
      </c>
      <c r="W42" s="102">
        <f t="shared" si="3"/>
        <v>0.1292106763249537</v>
      </c>
      <c r="X42" s="102">
        <f t="shared" si="3"/>
        <v>6.3871627077768481E-5</v>
      </c>
      <c r="Y42" s="102">
        <f t="shared" si="3"/>
        <v>1.8738401532750006E-2</v>
      </c>
      <c r="Z42" s="102">
        <f t="shared" si="3"/>
        <v>0.17064818983314889</v>
      </c>
      <c r="AA42" s="102">
        <f t="shared" si="3"/>
        <v>0.1277693323369726</v>
      </c>
      <c r="AB42" s="102">
        <f t="shared" si="3"/>
        <v>1.6601289572354641</v>
      </c>
      <c r="AC42" s="102">
        <f t="shared" si="3"/>
        <v>0</v>
      </c>
      <c r="AD42" s="102">
        <f t="shared" si="3"/>
        <v>0</v>
      </c>
      <c r="AE42" s="102">
        <f t="shared" si="3"/>
        <v>0</v>
      </c>
      <c r="AF42" s="102">
        <f t="shared" si="3"/>
        <v>0</v>
      </c>
      <c r="AG42" s="102">
        <f t="shared" si="3"/>
        <v>0.3912146718492357</v>
      </c>
      <c r="AH42" s="102">
        <f t="shared" si="3"/>
        <v>0</v>
      </c>
      <c r="AI42" s="102">
        <f t="shared" si="3"/>
        <v>0</v>
      </c>
      <c r="AJ42" s="102">
        <f t="shared" si="3"/>
        <v>0</v>
      </c>
      <c r="AK42" s="102">
        <f t="shared" si="3"/>
        <v>5.9753944167947217E-5</v>
      </c>
      <c r="AL42" s="102">
        <f t="shared" si="3"/>
        <v>2.1563588458493122E-3</v>
      </c>
      <c r="AM42" s="102">
        <f t="shared" si="3"/>
        <v>1.2938153075095873E-4</v>
      </c>
      <c r="AN42" s="102">
        <f t="shared" si="3"/>
        <v>1.1859973652171216E-2</v>
      </c>
      <c r="AO42" s="102">
        <f t="shared" si="3"/>
        <v>1.5098535388667724E-2</v>
      </c>
      <c r="AP42" s="102">
        <f t="shared" si="3"/>
        <v>9.0567071525671108E-4</v>
      </c>
      <c r="AQ42" s="102">
        <f t="shared" si="3"/>
        <v>3.3486323906629979E-3</v>
      </c>
      <c r="AR42" s="102">
        <f t="shared" si="3"/>
        <v>4.0970818071136925E-3</v>
      </c>
      <c r="AS42" s="102">
        <f t="shared" si="3"/>
        <v>2.8032664996041055E-3</v>
      </c>
      <c r="AT42" s="102">
        <f t="shared" si="3"/>
        <v>2.2641767881417772E-2</v>
      </c>
      <c r="AU42" s="102">
        <f t="shared" si="3"/>
        <v>2.5876306150191745E-4</v>
      </c>
      <c r="AV42" s="101">
        <f t="shared" si="3"/>
        <v>16.539693008621622</v>
      </c>
      <c r="AX42" s="99">
        <f>SUM(AX9:AX41)</f>
        <v>100</v>
      </c>
    </row>
    <row r="43" spans="2:50" x14ac:dyDescent="0.35">
      <c r="D43" s="83"/>
    </row>
  </sheetData>
  <pageMargins left="0.45" right="0.45" top="0.75" bottom="0.75" header="0.3" footer="0.3"/>
  <pageSetup paperSize="3" scale="70" orientation="landscape" horizontalDpi="300" verticalDpi="300" r:id="rId1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10AB-0C64-4499-95DF-BFB0504F3F76}">
  <dimension ref="B1:Y597"/>
  <sheetViews>
    <sheetView showGridLines="0" zoomScaleNormal="100" workbookViewId="0">
      <pane xSplit="4" ySplit="5" topLeftCell="E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4.5" x14ac:dyDescent="0.35"/>
  <cols>
    <col min="1" max="1" width="2.54296875" style="33" customWidth="1"/>
    <col min="2" max="2" width="20.1796875" style="33" customWidth="1"/>
    <col min="3" max="3" width="65.7265625" style="33" customWidth="1"/>
    <col min="4" max="4" width="24.1796875" style="33" customWidth="1"/>
    <col min="5" max="5" width="10.453125" style="33" customWidth="1"/>
    <col min="6" max="6" width="10.453125" style="34" customWidth="1"/>
    <col min="7" max="7" width="23.26953125" style="34" customWidth="1"/>
    <col min="8" max="17" width="10.7265625" style="33" customWidth="1"/>
    <col min="18" max="18" width="13.26953125" style="33" bestFit="1" customWidth="1"/>
    <col min="19" max="21" width="10.7265625" style="33" customWidth="1"/>
    <col min="22" max="22" width="12.26953125" style="33" customWidth="1"/>
    <col min="23" max="23" width="9.26953125" style="33" customWidth="1"/>
    <col min="24" max="16384" width="9.1796875" style="33"/>
  </cols>
  <sheetData>
    <row r="1" spans="2:22" x14ac:dyDescent="0.35">
      <c r="B1" s="70" t="s">
        <v>145</v>
      </c>
      <c r="C1" s="34"/>
    </row>
    <row r="2" spans="2:22" x14ac:dyDescent="0.35">
      <c r="B2" s="70" t="s">
        <v>144</v>
      </c>
      <c r="C2" s="34"/>
    </row>
    <row r="3" spans="2:22" x14ac:dyDescent="0.35">
      <c r="B3" s="70" t="s">
        <v>143</v>
      </c>
      <c r="C3" s="34"/>
    </row>
    <row r="5" spans="2:22" ht="43.5" x14ac:dyDescent="0.35">
      <c r="B5" s="68" t="s">
        <v>142</v>
      </c>
      <c r="C5" s="68" t="s">
        <v>141</v>
      </c>
      <c r="D5" s="69" t="s">
        <v>140</v>
      </c>
      <c r="E5" s="68" t="s">
        <v>18</v>
      </c>
      <c r="F5" s="67" t="s">
        <v>139</v>
      </c>
      <c r="G5" s="66" t="s">
        <v>138</v>
      </c>
      <c r="H5" s="64" t="s">
        <v>137</v>
      </c>
      <c r="I5" s="64" t="s">
        <v>136</v>
      </c>
      <c r="J5" s="65" t="s">
        <v>135</v>
      </c>
      <c r="K5" s="64" t="s">
        <v>134</v>
      </c>
      <c r="L5" s="65" t="s">
        <v>133</v>
      </c>
      <c r="M5" s="65" t="s">
        <v>132</v>
      </c>
      <c r="N5" s="65" t="s">
        <v>131</v>
      </c>
      <c r="O5" s="65" t="s">
        <v>130</v>
      </c>
      <c r="P5" s="64" t="s">
        <v>129</v>
      </c>
      <c r="Q5" s="64" t="s">
        <v>128</v>
      </c>
      <c r="R5" s="64" t="s">
        <v>127</v>
      </c>
      <c r="S5" s="64" t="s">
        <v>126</v>
      </c>
      <c r="T5" s="64" t="s">
        <v>125</v>
      </c>
      <c r="U5" s="64" t="s">
        <v>124</v>
      </c>
      <c r="V5" s="64" t="s">
        <v>123</v>
      </c>
    </row>
    <row r="6" spans="2:22" x14ac:dyDescent="0.35">
      <c r="B6" s="43">
        <v>101</v>
      </c>
      <c r="C6" s="37" t="s">
        <v>122</v>
      </c>
      <c r="D6" s="37" t="s">
        <v>63</v>
      </c>
      <c r="E6" s="37" t="s">
        <v>21</v>
      </c>
      <c r="F6" s="36">
        <v>1</v>
      </c>
      <c r="G6" s="43" t="s">
        <v>66</v>
      </c>
      <c r="H6" s="35">
        <v>0.46282499999999993</v>
      </c>
      <c r="I6" s="35">
        <v>1.323110578179277E-3</v>
      </c>
      <c r="J6" s="35">
        <v>0.54941144103091299</v>
      </c>
      <c r="K6" s="35">
        <v>1.3120500000000002</v>
      </c>
      <c r="L6" s="35">
        <v>0.15954202454837049</v>
      </c>
      <c r="M6" s="35">
        <v>0.50880969991101943</v>
      </c>
      <c r="N6" s="35">
        <v>0.66835172445938984</v>
      </c>
      <c r="O6" s="35">
        <v>0.66835172445938984</v>
      </c>
      <c r="P6" s="35">
        <v>2.6905728710974706E-2</v>
      </c>
      <c r="Q6" s="35">
        <v>0.14033230240342484</v>
      </c>
      <c r="R6" s="38">
        <v>24583.588717387029</v>
      </c>
      <c r="S6" s="35">
        <v>0.4753111396822936</v>
      </c>
      <c r="T6" s="35">
        <v>4.7531113968229358E-2</v>
      </c>
      <c r="U6" s="35">
        <v>0.14033230240342484</v>
      </c>
      <c r="V6" s="38">
        <v>24609.493174499708</v>
      </c>
    </row>
    <row r="7" spans="2:22" x14ac:dyDescent="0.35">
      <c r="B7" s="43">
        <v>101</v>
      </c>
      <c r="C7" s="37" t="s">
        <v>122</v>
      </c>
      <c r="D7" s="37" t="s">
        <v>63</v>
      </c>
      <c r="E7" s="37" t="s">
        <v>22</v>
      </c>
      <c r="F7" s="36">
        <v>1</v>
      </c>
      <c r="G7" s="43" t="s">
        <v>66</v>
      </c>
      <c r="H7" s="35">
        <v>0.24349099999999999</v>
      </c>
      <c r="I7" s="35">
        <v>1.1430191875771247E-3</v>
      </c>
      <c r="J7" s="35">
        <v>0.47617884120583504</v>
      </c>
      <c r="K7" s="35">
        <v>1.3351000000000002</v>
      </c>
      <c r="L7" s="35">
        <v>0.1611517281985882</v>
      </c>
      <c r="M7" s="35">
        <v>0.51394334939009212</v>
      </c>
      <c r="N7" s="35">
        <v>0.67509507758868037</v>
      </c>
      <c r="O7" s="35">
        <v>0.67509507758868037</v>
      </c>
      <c r="P7" s="35">
        <v>2.3243532838131235E-2</v>
      </c>
      <c r="Q7" s="35">
        <v>0.14174818903305553</v>
      </c>
      <c r="R7" s="38">
        <v>24805.644067114441</v>
      </c>
      <c r="S7" s="35">
        <v>0.48010680451544074</v>
      </c>
      <c r="T7" s="35">
        <v>4.801068045154408E-2</v>
      </c>
      <c r="U7" s="35">
        <v>0.14174818903305553</v>
      </c>
      <c r="V7" s="38">
        <v>24831.809887960531</v>
      </c>
    </row>
    <row r="8" spans="2:22" x14ac:dyDescent="0.35">
      <c r="B8" s="43">
        <v>101</v>
      </c>
      <c r="C8" s="37" t="s">
        <v>122</v>
      </c>
      <c r="D8" s="37" t="s">
        <v>63</v>
      </c>
      <c r="E8" s="37" t="s">
        <v>23</v>
      </c>
      <c r="F8" s="36">
        <v>1</v>
      </c>
      <c r="G8" s="43" t="s">
        <v>66</v>
      </c>
      <c r="H8" s="35">
        <v>0.2051675</v>
      </c>
      <c r="I8" s="35">
        <v>5.5197807552063939E-4</v>
      </c>
      <c r="J8" s="35">
        <v>0.49827399009782508</v>
      </c>
      <c r="K8" s="35">
        <v>1.4681500000000001</v>
      </c>
      <c r="L8" s="35">
        <v>0.17847226072509295</v>
      </c>
      <c r="M8" s="35">
        <v>0.56918180447462086</v>
      </c>
      <c r="N8" s="35">
        <v>0.74765406519971367</v>
      </c>
      <c r="O8" s="35">
        <v>0.74765406519971367</v>
      </c>
      <c r="P8" s="35">
        <v>1.1224588934056515E-2</v>
      </c>
      <c r="Q8" s="35">
        <v>0.15698323581886897</v>
      </c>
      <c r="R8" s="38">
        <v>27440.505071832507</v>
      </c>
      <c r="S8" s="35">
        <v>0.53170851935127839</v>
      </c>
      <c r="T8" s="35">
        <v>5.3170851935127827E-2</v>
      </c>
      <c r="U8" s="35">
        <v>0.15698323581886897</v>
      </c>
      <c r="V8" s="38">
        <v>27469.483186137146</v>
      </c>
    </row>
    <row r="9" spans="2:22" x14ac:dyDescent="0.35">
      <c r="B9" s="43">
        <v>101</v>
      </c>
      <c r="C9" s="37" t="s">
        <v>122</v>
      </c>
      <c r="D9" s="37" t="s">
        <v>63</v>
      </c>
      <c r="E9" s="37" t="s">
        <v>24</v>
      </c>
      <c r="F9" s="36">
        <v>2</v>
      </c>
      <c r="G9" s="43" t="s">
        <v>66</v>
      </c>
      <c r="H9" s="35">
        <v>4.9427499999999992E-2</v>
      </c>
      <c r="I9" s="35">
        <v>1.6691287512185084E-3</v>
      </c>
      <c r="J9" s="35">
        <v>0.46368279037186105</v>
      </c>
      <c r="K9" s="35">
        <v>1.3715999999999999</v>
      </c>
      <c r="L9" s="35">
        <v>0.16381605406215324</v>
      </c>
      <c r="M9" s="35">
        <v>0.52244038863065101</v>
      </c>
      <c r="N9" s="35">
        <v>0.68625644269280395</v>
      </c>
      <c r="O9" s="35">
        <v>0.68625644269280395</v>
      </c>
      <c r="P9" s="35">
        <v>3.3942080204492284E-2</v>
      </c>
      <c r="Q9" s="35">
        <v>0.14409171566088591</v>
      </c>
      <c r="R9" s="38">
        <v>25204.486016779432</v>
      </c>
      <c r="S9" s="35">
        <v>0.48804442324806624</v>
      </c>
      <c r="T9" s="35">
        <v>4.8804442324806616E-2</v>
      </c>
      <c r="U9" s="35">
        <v>0.14409171566088591</v>
      </c>
      <c r="V9" s="38">
        <v>25231.08443784645</v>
      </c>
    </row>
    <row r="10" spans="2:22" x14ac:dyDescent="0.35">
      <c r="B10" s="43">
        <v>101</v>
      </c>
      <c r="C10" s="37" t="s">
        <v>122</v>
      </c>
      <c r="D10" s="37" t="s">
        <v>63</v>
      </c>
      <c r="E10" s="37" t="s">
        <v>25</v>
      </c>
      <c r="F10" s="36">
        <v>2</v>
      </c>
      <c r="G10" s="43" t="s">
        <v>66</v>
      </c>
      <c r="H10" s="35">
        <v>1.5568499999999999E-2</v>
      </c>
      <c r="I10" s="35">
        <v>1.6962703614375688E-3</v>
      </c>
      <c r="J10" s="35">
        <v>0.50559042635170781</v>
      </c>
      <c r="K10" s="35">
        <v>1.4894500000000002</v>
      </c>
      <c r="L10" s="35">
        <v>0.18051851062073374</v>
      </c>
      <c r="M10" s="35">
        <v>0.57570768252017801</v>
      </c>
      <c r="N10" s="35">
        <v>0.75622619314091177</v>
      </c>
      <c r="O10" s="35">
        <v>0.75622619314091177</v>
      </c>
      <c r="P10" s="35">
        <v>3.4494010491632733E-2</v>
      </c>
      <c r="Q10" s="35">
        <v>0.15878310616626437</v>
      </c>
      <c r="R10" s="38">
        <v>27760.087867071354</v>
      </c>
      <c r="S10" s="35">
        <v>0.53780475244550585</v>
      </c>
      <c r="T10" s="35">
        <v>5.3780475244550582E-2</v>
      </c>
      <c r="U10" s="35">
        <v>0.15878310616626437</v>
      </c>
      <c r="V10" s="38">
        <v>27789.398226079633</v>
      </c>
    </row>
    <row r="11" spans="2:22" x14ac:dyDescent="0.35">
      <c r="B11" s="43">
        <v>101</v>
      </c>
      <c r="C11" s="37" t="s">
        <v>122</v>
      </c>
      <c r="D11" s="37" t="s">
        <v>63</v>
      </c>
      <c r="E11" s="37" t="s">
        <v>26</v>
      </c>
      <c r="F11" s="36">
        <v>2</v>
      </c>
      <c r="G11" s="43" t="s">
        <v>66</v>
      </c>
      <c r="H11" s="35">
        <v>0.12771900000000003</v>
      </c>
      <c r="I11" s="35">
        <v>1.8184513881875713E-3</v>
      </c>
      <c r="J11" s="35">
        <v>0.24643251838251914</v>
      </c>
      <c r="K11" s="35">
        <v>1.2115499999999999</v>
      </c>
      <c r="L11" s="35">
        <v>0.14785541744772995</v>
      </c>
      <c r="M11" s="35">
        <v>0.4715388988873549</v>
      </c>
      <c r="N11" s="35">
        <v>0.6193943163350849</v>
      </c>
      <c r="O11" s="35">
        <v>0.6193943163350849</v>
      </c>
      <c r="P11" s="35">
        <v>3.6978587074708386E-2</v>
      </c>
      <c r="Q11" s="35">
        <v>0.13005282596855064</v>
      </c>
      <c r="R11" s="38">
        <v>22597.972261639588</v>
      </c>
      <c r="S11" s="35">
        <v>0.44049414048882718</v>
      </c>
      <c r="T11" s="35">
        <v>4.4049414048882705E-2</v>
      </c>
      <c r="U11" s="35">
        <v>0.13005282596855064</v>
      </c>
      <c r="V11" s="38">
        <v>22621.979192296214</v>
      </c>
    </row>
    <row r="12" spans="2:22" x14ac:dyDescent="0.35">
      <c r="B12" s="43">
        <v>101</v>
      </c>
      <c r="C12" s="37" t="s">
        <v>122</v>
      </c>
      <c r="D12" s="37" t="s">
        <v>63</v>
      </c>
      <c r="E12" s="37" t="s">
        <v>27</v>
      </c>
      <c r="F12" s="36">
        <v>3</v>
      </c>
      <c r="G12" s="43" t="s">
        <v>66</v>
      </c>
      <c r="H12" s="35">
        <v>3.5509499999999999E-2</v>
      </c>
      <c r="I12" s="35">
        <v>2.6020893134963692E-3</v>
      </c>
      <c r="J12" s="35">
        <v>0.55962282451480505</v>
      </c>
      <c r="K12" s="35">
        <v>1.5252000000000001</v>
      </c>
      <c r="L12" s="35">
        <v>0.18553119922764424</v>
      </c>
      <c r="M12" s="35">
        <v>0.59169409483410873</v>
      </c>
      <c r="N12" s="35">
        <v>0.77722529406175311</v>
      </c>
      <c r="O12" s="35">
        <v>0.77722529406175311</v>
      </c>
      <c r="P12" s="35">
        <v>5.2914027221369148E-2</v>
      </c>
      <c r="Q12" s="35">
        <v>0.16319223996928878</v>
      </c>
      <c r="R12" s="38">
        <v>28357.264017160316</v>
      </c>
      <c r="S12" s="35">
        <v>0.55273866557195428</v>
      </c>
      <c r="T12" s="35">
        <v>5.5273866557195434E-2</v>
      </c>
      <c r="U12" s="35">
        <v>0.16319223996928878</v>
      </c>
      <c r="V12" s="38">
        <v>28387.388274433979</v>
      </c>
    </row>
    <row r="13" spans="2:22" x14ac:dyDescent="0.35">
      <c r="B13" s="43">
        <v>101</v>
      </c>
      <c r="C13" s="37" t="s">
        <v>122</v>
      </c>
      <c r="D13" s="37" t="s">
        <v>63</v>
      </c>
      <c r="E13" s="37" t="s">
        <v>28</v>
      </c>
      <c r="F13" s="36">
        <v>3</v>
      </c>
      <c r="G13" s="43" t="s">
        <v>66</v>
      </c>
      <c r="H13" s="35">
        <v>0.12040650000000001</v>
      </c>
      <c r="I13" s="35">
        <v>1.2585796846087108E-3</v>
      </c>
      <c r="J13" s="35">
        <v>0.18833245721429145</v>
      </c>
      <c r="K13" s="35">
        <v>0.90939999999999999</v>
      </c>
      <c r="L13" s="35">
        <v>0.11150844785094478</v>
      </c>
      <c r="M13" s="35">
        <v>0.35562153638949956</v>
      </c>
      <c r="N13" s="35">
        <v>0.46712998424044422</v>
      </c>
      <c r="O13" s="35">
        <v>0.46712998424044422</v>
      </c>
      <c r="P13" s="35">
        <v>2.5593479572829602E-2</v>
      </c>
      <c r="Q13" s="35">
        <v>9.8082227981324321E-2</v>
      </c>
      <c r="R13" s="38">
        <v>16967.078901227953</v>
      </c>
      <c r="S13" s="35">
        <v>0.33220844214727308</v>
      </c>
      <c r="T13" s="35">
        <v>3.3220844214727312E-2</v>
      </c>
      <c r="U13" s="35">
        <v>9.8082227981324321E-2</v>
      </c>
      <c r="V13" s="38">
        <v>16985.184261324979</v>
      </c>
    </row>
    <row r="14" spans="2:22" x14ac:dyDescent="0.35">
      <c r="B14" s="43">
        <v>101</v>
      </c>
      <c r="C14" s="37" t="s">
        <v>122</v>
      </c>
      <c r="D14" s="37" t="s">
        <v>63</v>
      </c>
      <c r="E14" s="37" t="s">
        <v>29</v>
      </c>
      <c r="F14" s="36">
        <v>3</v>
      </c>
      <c r="G14" s="43" t="s">
        <v>66</v>
      </c>
      <c r="H14" s="35">
        <v>0.12473300000000001</v>
      </c>
      <c r="I14" s="35">
        <v>1.5392765739478235E-3</v>
      </c>
      <c r="J14" s="35">
        <v>9.9815550726813668E-2</v>
      </c>
      <c r="K14" s="35">
        <v>0.83534999999999993</v>
      </c>
      <c r="L14" s="35">
        <v>0.10074161257397198</v>
      </c>
      <c r="M14" s="35">
        <v>0.32128406172239721</v>
      </c>
      <c r="N14" s="35">
        <v>0.42202567429636917</v>
      </c>
      <c r="O14" s="35">
        <v>0.42202567429636917</v>
      </c>
      <c r="P14" s="35">
        <v>3.1301509180578176E-2</v>
      </c>
      <c r="Q14" s="35">
        <v>8.8611777870808664E-2</v>
      </c>
      <c r="R14" s="38">
        <v>15366.029156933719</v>
      </c>
      <c r="S14" s="35">
        <v>0.30013164758009703</v>
      </c>
      <c r="T14" s="35">
        <v>3.0013164758009702E-2</v>
      </c>
      <c r="U14" s="35">
        <v>8.8611777870808664E-2</v>
      </c>
      <c r="V14" s="38">
        <v>15382.38633172683</v>
      </c>
    </row>
    <row r="15" spans="2:22" x14ac:dyDescent="0.35">
      <c r="B15" s="43">
        <v>101</v>
      </c>
      <c r="C15" s="37" t="s">
        <v>122</v>
      </c>
      <c r="D15" s="37" t="s">
        <v>63</v>
      </c>
      <c r="E15" s="37" t="s">
        <v>30</v>
      </c>
      <c r="F15" s="36">
        <v>4</v>
      </c>
      <c r="G15" s="43" t="s">
        <v>66</v>
      </c>
      <c r="H15" s="35">
        <v>0.19845650000000004</v>
      </c>
      <c r="I15" s="35">
        <v>1.6721932801438699E-3</v>
      </c>
      <c r="J15" s="35">
        <v>0.22918777602384049</v>
      </c>
      <c r="K15" s="35">
        <v>1.2322000000000002</v>
      </c>
      <c r="L15" s="35">
        <v>0.15076641183929676</v>
      </c>
      <c r="M15" s="35">
        <v>0.48082261073073035</v>
      </c>
      <c r="N15" s="35">
        <v>0.63158902257002714</v>
      </c>
      <c r="O15" s="35">
        <v>0.63158902257002714</v>
      </c>
      <c r="P15" s="35">
        <v>3.4004398037372277E-2</v>
      </c>
      <c r="Q15" s="35">
        <v>0.13261332090026801</v>
      </c>
      <c r="R15" s="38">
        <v>23080.029979916046</v>
      </c>
      <c r="S15" s="35">
        <v>0.44916663957351127</v>
      </c>
      <c r="T15" s="35">
        <v>4.4916663957351111E-2</v>
      </c>
      <c r="U15" s="35">
        <v>0.13261332090026801</v>
      </c>
      <c r="V15" s="38">
        <v>23104.509561772804</v>
      </c>
    </row>
    <row r="16" spans="2:22" x14ac:dyDescent="0.35">
      <c r="B16" s="43">
        <v>101</v>
      </c>
      <c r="C16" s="37" t="s">
        <v>122</v>
      </c>
      <c r="D16" s="37" t="s">
        <v>63</v>
      </c>
      <c r="E16" s="37" t="s">
        <v>31</v>
      </c>
      <c r="F16" s="36">
        <v>4</v>
      </c>
      <c r="G16" s="43" t="s">
        <v>66</v>
      </c>
      <c r="H16" s="35">
        <v>0.17796899999999999</v>
      </c>
      <c r="I16" s="35">
        <v>2.137495659134831E-3</v>
      </c>
      <c r="J16" s="35">
        <v>0.44435581086432713</v>
      </c>
      <c r="K16" s="35">
        <v>1.3400499999999997</v>
      </c>
      <c r="L16" s="35">
        <v>0.16332939219710577</v>
      </c>
      <c r="M16" s="35">
        <v>0.52088833187185091</v>
      </c>
      <c r="N16" s="35">
        <v>0.68421772406895676</v>
      </c>
      <c r="O16" s="35">
        <v>0.68421772406895676</v>
      </c>
      <c r="P16" s="35">
        <v>4.3466418660720041E-2</v>
      </c>
      <c r="Q16" s="35">
        <v>0.14366365051499491</v>
      </c>
      <c r="R16" s="38">
        <v>25038.960227490887</v>
      </c>
      <c r="S16" s="35">
        <v>0.4865945494209637</v>
      </c>
      <c r="T16" s="35">
        <v>4.8659454942096371E-2</v>
      </c>
      <c r="U16" s="35">
        <v>0.14366365051499491</v>
      </c>
      <c r="V16" s="38">
        <v>25065.479630434336</v>
      </c>
    </row>
    <row r="17" spans="2:22" x14ac:dyDescent="0.35">
      <c r="B17" s="43">
        <v>101</v>
      </c>
      <c r="C17" s="37" t="s">
        <v>122</v>
      </c>
      <c r="D17" s="37" t="s">
        <v>63</v>
      </c>
      <c r="E17" s="37" t="s">
        <v>32</v>
      </c>
      <c r="F17" s="36">
        <v>4</v>
      </c>
      <c r="G17" s="43" t="s">
        <v>66</v>
      </c>
      <c r="H17" s="35">
        <v>0.34232050000000003</v>
      </c>
      <c r="I17" s="35">
        <v>2.093457458037734E-3</v>
      </c>
      <c r="J17" s="35">
        <v>0.61226907909731754</v>
      </c>
      <c r="K17" s="35">
        <v>1.4696499999999999</v>
      </c>
      <c r="L17" s="35">
        <v>0.17656840730655404</v>
      </c>
      <c r="M17" s="35">
        <v>0.56311005573441575</v>
      </c>
      <c r="N17" s="35">
        <v>0.73967846304096985</v>
      </c>
      <c r="O17" s="35">
        <v>0.73967846304096985</v>
      </c>
      <c r="P17" s="35">
        <v>4.2570892684903015E-2</v>
      </c>
      <c r="Q17" s="35">
        <v>0.15530861664302176</v>
      </c>
      <c r="R17" s="38">
        <v>27090.461286926227</v>
      </c>
      <c r="S17" s="35">
        <v>0.52603651700133058</v>
      </c>
      <c r="T17" s="35">
        <v>5.2603651700133078E-2</v>
      </c>
      <c r="U17" s="35">
        <v>0.15530861664302176</v>
      </c>
      <c r="V17" s="38">
        <v>27119.130277102802</v>
      </c>
    </row>
    <row r="18" spans="2:22" x14ac:dyDescent="0.35">
      <c r="B18" s="40">
        <v>101</v>
      </c>
      <c r="C18" s="46" t="s">
        <v>122</v>
      </c>
      <c r="D18" s="46"/>
      <c r="E18" s="46" t="s">
        <v>62</v>
      </c>
      <c r="F18" s="41"/>
      <c r="G18" s="40"/>
      <c r="H18" s="57">
        <f>SUM(H6:H17)</f>
        <v>2.1035935000000001</v>
      </c>
      <c r="I18" s="57">
        <f>SUM(I6:I17)</f>
        <v>1.9505050311490028E-2</v>
      </c>
      <c r="J18" s="57">
        <f>SUM(J6:J17)</f>
        <v>4.8731535058820556</v>
      </c>
      <c r="K18" s="57">
        <f>SUM(K6:K17)</f>
        <v>15.499749999999999</v>
      </c>
      <c r="L18" s="57">
        <f>SUM(L6:L17)</f>
        <v>1.8798014665981861</v>
      </c>
      <c r="M18" s="57">
        <f>SUM(M6:M17)</f>
        <v>5.9950425150969195</v>
      </c>
      <c r="N18" s="57">
        <f>SUM(N6:N17)</f>
        <v>7.8748439816951059</v>
      </c>
      <c r="O18" s="57">
        <f>SUM(O6:O17)</f>
        <v>7.8748439816951059</v>
      </c>
      <c r="P18" s="57">
        <f>SUM(P6:P17)</f>
        <v>0.39663925361176805</v>
      </c>
      <c r="Q18" s="57">
        <f>SUM(Q6:Q17)</f>
        <v>1.6534632089307566</v>
      </c>
      <c r="R18" s="39">
        <f>SUM(R6:R17)</f>
        <v>288292.10757147946</v>
      </c>
      <c r="S18" s="57">
        <f>SUM(S6:S17)</f>
        <v>5.6003462410265428</v>
      </c>
      <c r="T18" s="57">
        <f>SUM(T6:T17)</f>
        <v>0.56003462410265414</v>
      </c>
      <c r="U18" s="57">
        <f>SUM(U6:U17)</f>
        <v>1.6534632089307566</v>
      </c>
      <c r="V18" s="39">
        <f>SUM(V6:V17)</f>
        <v>288597.32644161541</v>
      </c>
    </row>
    <row r="19" spans="2:22" x14ac:dyDescent="0.35">
      <c r="B19" s="43">
        <v>102</v>
      </c>
      <c r="C19" s="37" t="s">
        <v>121</v>
      </c>
      <c r="D19" s="37" t="s">
        <v>63</v>
      </c>
      <c r="E19" s="37" t="s">
        <v>21</v>
      </c>
      <c r="F19" s="36">
        <v>1</v>
      </c>
      <c r="G19" s="43" t="s">
        <v>66</v>
      </c>
      <c r="H19" s="35">
        <v>8.7000000000000008E-2</v>
      </c>
      <c r="I19" s="35">
        <v>1.2375330097510028E-3</v>
      </c>
      <c r="J19" s="35">
        <v>0.82881059695162962</v>
      </c>
      <c r="K19" s="35">
        <v>1.3889999999999996</v>
      </c>
      <c r="L19" s="35">
        <v>0.19750894145561596</v>
      </c>
      <c r="M19" s="35">
        <v>0.28618642537446393</v>
      </c>
      <c r="N19" s="35">
        <v>0.4836953668300798</v>
      </c>
      <c r="O19" s="35">
        <v>0.4836953668300798</v>
      </c>
      <c r="P19" s="35">
        <v>2.5165491063532937E-2</v>
      </c>
      <c r="Q19" s="35">
        <v>0.1309766437481385</v>
      </c>
      <c r="R19" s="38">
        <v>22980.085856289115</v>
      </c>
      <c r="S19" s="35">
        <v>0.44431942401806018</v>
      </c>
      <c r="T19" s="35">
        <v>4.4431942401806014E-2</v>
      </c>
      <c r="U19" s="35">
        <v>0.1309766437481385</v>
      </c>
      <c r="V19" s="38">
        <v>23004.301264898106</v>
      </c>
    </row>
    <row r="20" spans="2:22" x14ac:dyDescent="0.35">
      <c r="B20" s="43">
        <v>102</v>
      </c>
      <c r="C20" s="37" t="s">
        <v>121</v>
      </c>
      <c r="D20" s="37" t="s">
        <v>63</v>
      </c>
      <c r="E20" s="37" t="s">
        <v>22</v>
      </c>
      <c r="F20" s="36">
        <v>1</v>
      </c>
      <c r="G20" s="43" t="s">
        <v>66</v>
      </c>
      <c r="H20" s="35">
        <v>9.1999999999999981E-3</v>
      </c>
      <c r="I20" s="35">
        <v>1.1192643876841509E-3</v>
      </c>
      <c r="J20" s="35">
        <v>0.81143236936972896</v>
      </c>
      <c r="K20" s="35">
        <v>1.4533</v>
      </c>
      <c r="L20" s="35">
        <v>0.20805585327451945</v>
      </c>
      <c r="M20" s="35">
        <v>0.30146868535695676</v>
      </c>
      <c r="N20" s="35">
        <v>0.50952453863147618</v>
      </c>
      <c r="O20" s="35">
        <v>0.50952453863147618</v>
      </c>
      <c r="P20" s="35">
        <v>2.2760474043163878E-2</v>
      </c>
      <c r="Q20" s="35">
        <v>0.13797075298575998</v>
      </c>
      <c r="R20" s="38">
        <v>24182.845865764466</v>
      </c>
      <c r="S20" s="35">
        <v>0.46804593356242707</v>
      </c>
      <c r="T20" s="35">
        <v>4.6804593356242714E-2</v>
      </c>
      <c r="U20" s="35">
        <v>0.13797075298575998</v>
      </c>
      <c r="V20" s="38">
        <v>24208.354369143617</v>
      </c>
    </row>
    <row r="21" spans="2:22" x14ac:dyDescent="0.35">
      <c r="B21" s="43">
        <v>102</v>
      </c>
      <c r="C21" s="37" t="s">
        <v>121</v>
      </c>
      <c r="D21" s="37" t="s">
        <v>63</v>
      </c>
      <c r="E21" s="37" t="s">
        <v>23</v>
      </c>
      <c r="F21" s="36">
        <v>1</v>
      </c>
      <c r="G21" s="43" t="s">
        <v>66</v>
      </c>
      <c r="H21" s="35">
        <v>1.6799999999999999E-2</v>
      </c>
      <c r="I21" s="35">
        <v>5.2313431440298062E-4</v>
      </c>
      <c r="J21" s="35">
        <v>0.91728484454062498</v>
      </c>
      <c r="K21" s="35">
        <v>1.4261999999999999</v>
      </c>
      <c r="L21" s="35">
        <v>0.20463624414353107</v>
      </c>
      <c r="M21" s="35">
        <v>0.29651374151409593</v>
      </c>
      <c r="N21" s="35">
        <v>0.50114998565762703</v>
      </c>
      <c r="O21" s="35">
        <v>0.50114998565762703</v>
      </c>
      <c r="P21" s="35">
        <v>1.0638045054478566E-2</v>
      </c>
      <c r="Q21" s="35">
        <v>0.13570306361632448</v>
      </c>
      <c r="R21" s="38">
        <v>23756.888047333578</v>
      </c>
      <c r="S21" s="35">
        <v>0.4603531235648145</v>
      </c>
      <c r="T21" s="35">
        <v>4.603531235648143E-2</v>
      </c>
      <c r="U21" s="35">
        <v>0.13570306361632448</v>
      </c>
      <c r="V21" s="38">
        <v>23781.977292567859</v>
      </c>
    </row>
    <row r="22" spans="2:22" x14ac:dyDescent="0.35">
      <c r="B22" s="43">
        <v>102</v>
      </c>
      <c r="C22" s="37" t="s">
        <v>121</v>
      </c>
      <c r="D22" s="37" t="s">
        <v>63</v>
      </c>
      <c r="E22" s="37" t="s">
        <v>24</v>
      </c>
      <c r="F22" s="36">
        <v>2</v>
      </c>
      <c r="G22" s="43" t="s">
        <v>66</v>
      </c>
      <c r="H22" s="35">
        <v>0</v>
      </c>
      <c r="I22" s="35">
        <v>1.2878683309927298E-7</v>
      </c>
      <c r="J22" s="35">
        <v>9.2793921407938063E-3</v>
      </c>
      <c r="K22" s="35">
        <v>0</v>
      </c>
      <c r="L22" s="35">
        <v>3.7001700689402983E-4</v>
      </c>
      <c r="M22" s="35">
        <v>5.3614709162196148E-4</v>
      </c>
      <c r="N22" s="35">
        <v>9.0616409851599136E-4</v>
      </c>
      <c r="O22" s="35">
        <v>9.0616409851599136E-4</v>
      </c>
      <c r="P22" s="35">
        <v>2.6189070286800367E-6</v>
      </c>
      <c r="Q22" s="35">
        <v>2.4537413514315526E-4</v>
      </c>
      <c r="R22" s="38">
        <v>43.046159126588172</v>
      </c>
      <c r="S22" s="35">
        <v>8.3239645845090528E-4</v>
      </c>
      <c r="T22" s="35">
        <v>8.323964584509055E-5</v>
      </c>
      <c r="U22" s="35">
        <v>2.4537413514315526E-4</v>
      </c>
      <c r="V22" s="38">
        <v>43.091524733573742</v>
      </c>
    </row>
    <row r="23" spans="2:22" x14ac:dyDescent="0.35">
      <c r="B23" s="43">
        <v>102</v>
      </c>
      <c r="C23" s="37" t="s">
        <v>121</v>
      </c>
      <c r="D23" s="37" t="s">
        <v>63</v>
      </c>
      <c r="E23" s="37" t="s">
        <v>25</v>
      </c>
      <c r="F23" s="36">
        <v>2</v>
      </c>
      <c r="G23" s="43" t="s">
        <v>66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8">
        <v>0</v>
      </c>
      <c r="S23" s="35">
        <v>0</v>
      </c>
      <c r="T23" s="35">
        <v>0</v>
      </c>
      <c r="U23" s="35">
        <v>0</v>
      </c>
      <c r="V23" s="38">
        <v>0</v>
      </c>
    </row>
    <row r="24" spans="2:22" x14ac:dyDescent="0.35">
      <c r="B24" s="43">
        <v>102</v>
      </c>
      <c r="C24" s="37" t="s">
        <v>121</v>
      </c>
      <c r="D24" s="37" t="s">
        <v>63</v>
      </c>
      <c r="E24" s="37" t="s">
        <v>26</v>
      </c>
      <c r="F24" s="36">
        <v>2</v>
      </c>
      <c r="G24" s="43" t="s">
        <v>66</v>
      </c>
      <c r="H24" s="35">
        <v>4.9499999999999995E-3</v>
      </c>
      <c r="I24" s="35">
        <v>1.709274293959124E-3</v>
      </c>
      <c r="J24" s="35">
        <v>0.36494528345173621</v>
      </c>
      <c r="K24" s="35">
        <v>1.08165</v>
      </c>
      <c r="L24" s="35">
        <v>0.17564645049900551</v>
      </c>
      <c r="M24" s="35">
        <v>0.25450812215162016</v>
      </c>
      <c r="N24" s="35">
        <v>0.43015457265062557</v>
      </c>
      <c r="O24" s="35">
        <v>0.43015457265062557</v>
      </c>
      <c r="P24" s="35">
        <v>3.4758448163261242E-2</v>
      </c>
      <c r="Q24" s="35">
        <v>0.11647868903091199</v>
      </c>
      <c r="R24" s="38">
        <v>20259.280548189068</v>
      </c>
      <c r="S24" s="35">
        <v>0.3951371980497026</v>
      </c>
      <c r="T24" s="35">
        <v>3.9513719804970267E-2</v>
      </c>
      <c r="U24" s="35">
        <v>0.11647868903091199</v>
      </c>
      <c r="V24" s="38">
        <v>20280.815525482773</v>
      </c>
    </row>
    <row r="25" spans="2:22" x14ac:dyDescent="0.35">
      <c r="B25" s="43">
        <v>102</v>
      </c>
      <c r="C25" s="37" t="s">
        <v>121</v>
      </c>
      <c r="D25" s="37" t="s">
        <v>63</v>
      </c>
      <c r="E25" s="37" t="s">
        <v>27</v>
      </c>
      <c r="F25" s="36">
        <v>3</v>
      </c>
      <c r="G25" s="43" t="s">
        <v>66</v>
      </c>
      <c r="H25" s="35">
        <v>1.25E-3</v>
      </c>
      <c r="I25" s="35">
        <v>1.595811974219274E-3</v>
      </c>
      <c r="J25" s="35">
        <v>0.49594539993189707</v>
      </c>
      <c r="K25" s="35">
        <v>0.86675000000000002</v>
      </c>
      <c r="L25" s="35">
        <v>0.13950947105187342</v>
      </c>
      <c r="M25" s="35">
        <v>0.20214637642210231</v>
      </c>
      <c r="N25" s="35">
        <v>0.34165584747397582</v>
      </c>
      <c r="O25" s="35">
        <v>0.34165584747397582</v>
      </c>
      <c r="P25" s="35">
        <v>3.2451168300047406E-2</v>
      </c>
      <c r="Q25" s="35">
        <v>9.2514709231828127E-2</v>
      </c>
      <c r="R25" s="38">
        <v>16084.972492456774</v>
      </c>
      <c r="S25" s="35">
        <v>0.31384284359987952</v>
      </c>
      <c r="T25" s="35">
        <v>3.1384284359987968E-2</v>
      </c>
      <c r="U25" s="35">
        <v>9.2514709231828127E-2</v>
      </c>
      <c r="V25" s="38">
        <v>16102.076927432967</v>
      </c>
    </row>
    <row r="26" spans="2:22" x14ac:dyDescent="0.35">
      <c r="B26" s="43">
        <v>102</v>
      </c>
      <c r="C26" s="37" t="s">
        <v>121</v>
      </c>
      <c r="D26" s="37" t="s">
        <v>63</v>
      </c>
      <c r="E26" s="37" t="s">
        <v>28</v>
      </c>
      <c r="F26" s="36">
        <v>3</v>
      </c>
      <c r="G26" s="43" t="s">
        <v>66</v>
      </c>
      <c r="H26" s="35">
        <v>0.01</v>
      </c>
      <c r="I26" s="35">
        <v>2.201111060378689E-3</v>
      </c>
      <c r="J26" s="35">
        <v>0.81815719132849063</v>
      </c>
      <c r="K26" s="35">
        <v>1.4097499999999998</v>
      </c>
      <c r="L26" s="35">
        <v>0.2251565892834391</v>
      </c>
      <c r="M26" s="35">
        <v>0.32624730283926889</v>
      </c>
      <c r="N26" s="35">
        <v>0.55140389212270802</v>
      </c>
      <c r="O26" s="35">
        <v>0.55140389212270802</v>
      </c>
      <c r="P26" s="35">
        <v>4.4760051072050604E-2</v>
      </c>
      <c r="Q26" s="35">
        <v>0.14931098392196065</v>
      </c>
      <c r="R26" s="38">
        <v>25888.992861275543</v>
      </c>
      <c r="S26" s="35">
        <v>0.50651603581587634</v>
      </c>
      <c r="T26" s="35">
        <v>5.0651603581587643E-2</v>
      </c>
      <c r="U26" s="35">
        <v>0.14931098392196065</v>
      </c>
      <c r="V26" s="38">
        <v>25916.597985227512</v>
      </c>
    </row>
    <row r="27" spans="2:22" x14ac:dyDescent="0.35">
      <c r="B27" s="43">
        <v>102</v>
      </c>
      <c r="C27" s="37" t="s">
        <v>121</v>
      </c>
      <c r="D27" s="37" t="s">
        <v>63</v>
      </c>
      <c r="E27" s="37" t="s">
        <v>29</v>
      </c>
      <c r="F27" s="36">
        <v>3</v>
      </c>
      <c r="G27" s="43" t="s">
        <v>66</v>
      </c>
      <c r="H27" s="35">
        <v>0</v>
      </c>
      <c r="I27" s="35">
        <v>2.2933292219949339E-3</v>
      </c>
      <c r="J27" s="35">
        <v>0.81762213446255216</v>
      </c>
      <c r="K27" s="35">
        <v>1.3068999999999995</v>
      </c>
      <c r="L27" s="35">
        <v>0.21448123728348653</v>
      </c>
      <c r="M27" s="35">
        <v>0.31077893565566417</v>
      </c>
      <c r="N27" s="35">
        <v>0.52526017293915084</v>
      </c>
      <c r="O27" s="35">
        <v>0.52526017293915084</v>
      </c>
      <c r="P27" s="35">
        <v>4.6635326562694708E-2</v>
      </c>
      <c r="Q27" s="35">
        <v>0.14223170049570641</v>
      </c>
      <c r="R27" s="38">
        <v>24728.461776968419</v>
      </c>
      <c r="S27" s="35">
        <v>0.48250058508816901</v>
      </c>
      <c r="T27" s="35">
        <v>4.8250058508816918E-2</v>
      </c>
      <c r="U27" s="35">
        <v>0.14223170049570641</v>
      </c>
      <c r="V27" s="38">
        <v>24754.758058855714</v>
      </c>
    </row>
    <row r="28" spans="2:22" x14ac:dyDescent="0.35">
      <c r="B28" s="43">
        <v>102</v>
      </c>
      <c r="C28" s="37" t="s">
        <v>121</v>
      </c>
      <c r="D28" s="37" t="s">
        <v>63</v>
      </c>
      <c r="E28" s="37" t="s">
        <v>30</v>
      </c>
      <c r="F28" s="36">
        <v>4</v>
      </c>
      <c r="G28" s="43" t="s">
        <v>66</v>
      </c>
      <c r="H28" s="35">
        <v>4.5000000000000005E-3</v>
      </c>
      <c r="I28" s="35">
        <v>1.7688522810560866E-3</v>
      </c>
      <c r="J28" s="35">
        <v>0.89324926175843</v>
      </c>
      <c r="K28" s="35">
        <v>1.2760500000000001</v>
      </c>
      <c r="L28" s="35">
        <v>0.21117819564999984</v>
      </c>
      <c r="M28" s="35">
        <v>0.3059928957377549</v>
      </c>
      <c r="N28" s="35">
        <v>0.51717109138775486</v>
      </c>
      <c r="O28" s="35">
        <v>0.51717109138775486</v>
      </c>
      <c r="P28" s="35">
        <v>3.596997891844779E-2</v>
      </c>
      <c r="Q28" s="35">
        <v>0.14004131202961423</v>
      </c>
      <c r="R28" s="38">
        <v>24411.011450780814</v>
      </c>
      <c r="S28" s="35">
        <v>0.47507000728605842</v>
      </c>
      <c r="T28" s="35">
        <v>4.7507000728605843E-2</v>
      </c>
      <c r="U28" s="35">
        <v>0.14004131202961423</v>
      </c>
      <c r="V28" s="38">
        <v>24436.902766177896</v>
      </c>
    </row>
    <row r="29" spans="2:22" x14ac:dyDescent="0.35">
      <c r="B29" s="43">
        <v>102</v>
      </c>
      <c r="C29" s="37" t="s">
        <v>121</v>
      </c>
      <c r="D29" s="37" t="s">
        <v>63</v>
      </c>
      <c r="E29" s="37" t="s">
        <v>31</v>
      </c>
      <c r="F29" s="36">
        <v>4</v>
      </c>
      <c r="G29" s="43" t="s">
        <v>66</v>
      </c>
      <c r="H29" s="35">
        <v>2.3999999999999998E-3</v>
      </c>
      <c r="I29" s="35">
        <v>2.1694095236294876E-3</v>
      </c>
      <c r="J29" s="35">
        <v>1.0752878219199729</v>
      </c>
      <c r="K29" s="35">
        <v>1.3499999999999999</v>
      </c>
      <c r="L29" s="35">
        <v>0.21995581548717219</v>
      </c>
      <c r="M29" s="35">
        <v>0.31871148774671876</v>
      </c>
      <c r="N29" s="35">
        <v>0.53866730323389111</v>
      </c>
      <c r="O29" s="35">
        <v>0.53866730323389111</v>
      </c>
      <c r="P29" s="35">
        <v>4.4115393730811046E-2</v>
      </c>
      <c r="Q29" s="35">
        <v>0.14586212792735051</v>
      </c>
      <c r="R29" s="38">
        <v>25461.811728225035</v>
      </c>
      <c r="S29" s="35">
        <v>0.49481628794332333</v>
      </c>
      <c r="T29" s="35">
        <v>4.9481628794332336E-2</v>
      </c>
      <c r="U29" s="35">
        <v>0.14586212792735051</v>
      </c>
      <c r="V29" s="38">
        <v>25488.779215917944</v>
      </c>
    </row>
    <row r="30" spans="2:22" x14ac:dyDescent="0.35">
      <c r="B30" s="43">
        <v>102</v>
      </c>
      <c r="C30" s="37" t="s">
        <v>121</v>
      </c>
      <c r="D30" s="37" t="s">
        <v>63</v>
      </c>
      <c r="E30" s="37" t="s">
        <v>32</v>
      </c>
      <c r="F30" s="36">
        <v>4</v>
      </c>
      <c r="G30" s="43" t="s">
        <v>66</v>
      </c>
      <c r="H30" s="35">
        <v>2.9399999999999999E-2</v>
      </c>
      <c r="I30" s="35">
        <v>2.0286397913638777E-3</v>
      </c>
      <c r="J30" s="35">
        <v>1.1676082201637217</v>
      </c>
      <c r="K30" s="35">
        <v>1.3976499999999998</v>
      </c>
      <c r="L30" s="35">
        <v>0.22718670466726804</v>
      </c>
      <c r="M30" s="35">
        <v>0.32918889859951073</v>
      </c>
      <c r="N30" s="35">
        <v>0.55637560326677871</v>
      </c>
      <c r="O30" s="35">
        <v>0.55637560326677871</v>
      </c>
      <c r="P30" s="35">
        <v>4.125281195607608E-2</v>
      </c>
      <c r="Q30" s="35">
        <v>0.15065724043792261</v>
      </c>
      <c r="R30" s="38">
        <v>26320.718398975383</v>
      </c>
      <c r="S30" s="35">
        <v>0.51108301739850903</v>
      </c>
      <c r="T30" s="35">
        <v>5.1108301739850898E-2</v>
      </c>
      <c r="U30" s="35">
        <v>0.15065724043792261</v>
      </c>
      <c r="V30" s="38">
        <v>26348.5724234236</v>
      </c>
    </row>
    <row r="31" spans="2:22" x14ac:dyDescent="0.35">
      <c r="B31" s="40">
        <v>102</v>
      </c>
      <c r="C31" s="46" t="s">
        <v>121</v>
      </c>
      <c r="D31" s="46"/>
      <c r="E31" s="46" t="s">
        <v>62</v>
      </c>
      <c r="F31" s="41"/>
      <c r="G31" s="40"/>
      <c r="H31" s="57">
        <f>SUM(H19:H30)</f>
        <v>0.16550000000000004</v>
      </c>
      <c r="I31" s="57">
        <f>SUM(I19:I30)</f>
        <v>1.6646488645272704E-2</v>
      </c>
      <c r="J31" s="57">
        <f>SUM(J19:J30)</f>
        <v>8.1996225160195788</v>
      </c>
      <c r="K31" s="57">
        <f>SUM(K19:K30)</f>
        <v>12.957249999999998</v>
      </c>
      <c r="L31" s="57">
        <f>SUM(L19:L30)</f>
        <v>2.0236855198028052</v>
      </c>
      <c r="M31" s="57">
        <f>SUM(M19:M30)</f>
        <v>2.9322790184897789</v>
      </c>
      <c r="N31" s="57">
        <f>SUM(N19:N30)</f>
        <v>4.9559645382925845</v>
      </c>
      <c r="O31" s="57">
        <f>SUM(O19:O30)</f>
        <v>4.9559645382925845</v>
      </c>
      <c r="P31" s="57">
        <f>SUM(P19:P30)</f>
        <v>0.3385098077715929</v>
      </c>
      <c r="Q31" s="57">
        <f>SUM(Q19:Q30)</f>
        <v>1.3419925975606604</v>
      </c>
      <c r="R31" s="39">
        <f>SUM(R19:R30)</f>
        <v>234118.11518538478</v>
      </c>
      <c r="S31" s="57">
        <f>SUM(S19:S30)</f>
        <v>4.5525168527852706</v>
      </c>
      <c r="T31" s="57">
        <f>SUM(T19:T30)</f>
        <v>0.45525168527852711</v>
      </c>
      <c r="U31" s="57">
        <f>SUM(U19:U30)</f>
        <v>1.3419925975606604</v>
      </c>
      <c r="V31" s="39">
        <f>SUM(V19:V30)</f>
        <v>234366.22735386158</v>
      </c>
    </row>
    <row r="32" spans="2:22" x14ac:dyDescent="0.35">
      <c r="B32" s="43">
        <v>103</v>
      </c>
      <c r="C32" s="37" t="s">
        <v>120</v>
      </c>
      <c r="D32" s="37" t="s">
        <v>63</v>
      </c>
      <c r="E32" s="37" t="s">
        <v>21</v>
      </c>
      <c r="F32" s="36">
        <v>1</v>
      </c>
      <c r="G32" s="43" t="s">
        <v>66</v>
      </c>
      <c r="H32" s="35">
        <v>0.48289349999999998</v>
      </c>
      <c r="I32" s="35">
        <v>1.2999130887832837E-3</v>
      </c>
      <c r="J32" s="35">
        <v>0.40615378518524797</v>
      </c>
      <c r="K32" s="35">
        <v>1.2709314999999999</v>
      </c>
      <c r="L32" s="35">
        <v>5.8973571510021652E-2</v>
      </c>
      <c r="M32" s="35">
        <v>0.23589428604008661</v>
      </c>
      <c r="N32" s="35">
        <v>0.29486785755010825</v>
      </c>
      <c r="O32" s="35">
        <v>0.29486785755010825</v>
      </c>
      <c r="P32" s="35">
        <v>2.6434002940840518E-2</v>
      </c>
      <c r="Q32" s="35">
        <v>0.12429101435533564</v>
      </c>
      <c r="R32" s="38">
        <v>24016.452079230381</v>
      </c>
      <c r="S32" s="35">
        <v>0.46433777105874297</v>
      </c>
      <c r="T32" s="35">
        <v>4.6433777105874298E-2</v>
      </c>
      <c r="U32" s="35">
        <v>0.12429101435533564</v>
      </c>
      <c r="V32" s="38">
        <v>24041.75848775309</v>
      </c>
    </row>
    <row r="33" spans="2:22" x14ac:dyDescent="0.35">
      <c r="B33" s="43">
        <v>103</v>
      </c>
      <c r="C33" s="37" t="s">
        <v>120</v>
      </c>
      <c r="D33" s="37" t="s">
        <v>63</v>
      </c>
      <c r="E33" s="37" t="s">
        <v>22</v>
      </c>
      <c r="F33" s="36">
        <v>1</v>
      </c>
      <c r="G33" s="43" t="s">
        <v>66</v>
      </c>
      <c r="H33" s="35">
        <v>0.25764799999999999</v>
      </c>
      <c r="I33" s="35">
        <v>1.1464784589156069E-3</v>
      </c>
      <c r="J33" s="35">
        <v>0.52546361877941239</v>
      </c>
      <c r="K33" s="35">
        <v>1.3158445000000001</v>
      </c>
      <c r="L33" s="35">
        <v>6.0995007457540953E-2</v>
      </c>
      <c r="M33" s="35">
        <v>0.24398002983016381</v>
      </c>
      <c r="N33" s="35">
        <v>0.30497503728770486</v>
      </c>
      <c r="O33" s="35">
        <v>0.30497503728770486</v>
      </c>
      <c r="P33" s="35">
        <v>2.3313877840057621E-2</v>
      </c>
      <c r="Q33" s="35">
        <v>0.12855133500301452</v>
      </c>
      <c r="R33" s="38">
        <v>24813.493464120678</v>
      </c>
      <c r="S33" s="35">
        <v>0.48025386767923722</v>
      </c>
      <c r="T33" s="35">
        <v>4.8025386767923728E-2</v>
      </c>
      <c r="U33" s="35">
        <v>0.12855133500301452</v>
      </c>
      <c r="V33" s="38">
        <v>24839.667299909197</v>
      </c>
    </row>
    <row r="34" spans="2:22" x14ac:dyDescent="0.35">
      <c r="B34" s="43">
        <v>103</v>
      </c>
      <c r="C34" s="37" t="s">
        <v>120</v>
      </c>
      <c r="D34" s="37" t="s">
        <v>63</v>
      </c>
      <c r="E34" s="37" t="s">
        <v>23</v>
      </c>
      <c r="F34" s="36">
        <v>1</v>
      </c>
      <c r="G34" s="43" t="s">
        <v>66</v>
      </c>
      <c r="H34" s="35">
        <v>0.19587950000000001</v>
      </c>
      <c r="I34" s="35">
        <v>2.3330690150870535E-4</v>
      </c>
      <c r="J34" s="35">
        <v>0.29815998811550021</v>
      </c>
      <c r="K34" s="35">
        <v>0.96422949999999985</v>
      </c>
      <c r="L34" s="35">
        <v>4.4244975602741363E-2</v>
      </c>
      <c r="M34" s="35">
        <v>0.17697990241096545</v>
      </c>
      <c r="N34" s="35">
        <v>0.22122487801370683</v>
      </c>
      <c r="O34" s="35">
        <v>0.22122487801370683</v>
      </c>
      <c r="P34" s="35">
        <v>4.7443443517997258E-3</v>
      </c>
      <c r="Q34" s="35">
        <v>9.3249446438177605E-2</v>
      </c>
      <c r="R34" s="38">
        <v>17982.994507495685</v>
      </c>
      <c r="S34" s="35">
        <v>0.34836983458656812</v>
      </c>
      <c r="T34" s="35">
        <v>3.4836983458656802E-2</v>
      </c>
      <c r="U34" s="35">
        <v>9.3249446438177605E-2</v>
      </c>
      <c r="V34" s="38">
        <v>18001.980663480652</v>
      </c>
    </row>
    <row r="35" spans="2:22" x14ac:dyDescent="0.35">
      <c r="B35" s="43">
        <v>103</v>
      </c>
      <c r="C35" s="37" t="s">
        <v>120</v>
      </c>
      <c r="D35" s="37" t="s">
        <v>63</v>
      </c>
      <c r="E35" s="37" t="s">
        <v>24</v>
      </c>
      <c r="F35" s="36">
        <v>2</v>
      </c>
      <c r="G35" s="43" t="s">
        <v>66</v>
      </c>
      <c r="H35" s="35">
        <v>0.10865249999999999</v>
      </c>
      <c r="I35" s="35">
        <v>1.6804382294871062E-3</v>
      </c>
      <c r="J35" s="35">
        <v>0.56844083616837404</v>
      </c>
      <c r="K35" s="35">
        <v>1.4050985</v>
      </c>
      <c r="L35" s="35">
        <v>6.4933776576482125E-2</v>
      </c>
      <c r="M35" s="35">
        <v>0.2597351063059285</v>
      </c>
      <c r="N35" s="35">
        <v>0.32466888288241075</v>
      </c>
      <c r="O35" s="35">
        <v>0.32466888288241075</v>
      </c>
      <c r="P35" s="35">
        <v>3.4172060796572729E-2</v>
      </c>
      <c r="Q35" s="35">
        <v>0.13685257226183442</v>
      </c>
      <c r="R35" s="38">
        <v>26404.434630601092</v>
      </c>
      <c r="S35" s="35">
        <v>0.5112663911973927</v>
      </c>
      <c r="T35" s="35">
        <v>5.1126639119739262E-2</v>
      </c>
      <c r="U35" s="35">
        <v>0.13685257226183442</v>
      </c>
      <c r="V35" s="38">
        <v>26432.298648921336</v>
      </c>
    </row>
    <row r="36" spans="2:22" x14ac:dyDescent="0.35">
      <c r="B36" s="43">
        <v>103</v>
      </c>
      <c r="C36" s="37" t="s">
        <v>120</v>
      </c>
      <c r="D36" s="37" t="s">
        <v>63</v>
      </c>
      <c r="E36" s="37" t="s">
        <v>25</v>
      </c>
      <c r="F36" s="36">
        <v>2</v>
      </c>
      <c r="G36" s="43" t="s">
        <v>66</v>
      </c>
      <c r="H36" s="35">
        <v>0.19152950000000005</v>
      </c>
      <c r="I36" s="35">
        <v>1.6866914452234954E-3</v>
      </c>
      <c r="J36" s="35">
        <v>0.52657709245882034</v>
      </c>
      <c r="K36" s="35">
        <v>1.4623164999999998</v>
      </c>
      <c r="L36" s="35">
        <v>6.7863931387277074E-2</v>
      </c>
      <c r="M36" s="35">
        <v>0.2714557255491083</v>
      </c>
      <c r="N36" s="35">
        <v>0.33931965693638533</v>
      </c>
      <c r="O36" s="35">
        <v>0.33931965693638533</v>
      </c>
      <c r="P36" s="35">
        <v>3.4299221238752842E-2</v>
      </c>
      <c r="Q36" s="35">
        <v>0.14302808282235693</v>
      </c>
      <c r="R36" s="38">
        <v>27580.902229607651</v>
      </c>
      <c r="S36" s="35">
        <v>0.53433742995024047</v>
      </c>
      <c r="T36" s="35">
        <v>5.3433742995024069E-2</v>
      </c>
      <c r="U36" s="35">
        <v>0.14302808282235693</v>
      </c>
      <c r="V36" s="38">
        <v>27610.023619539941</v>
      </c>
    </row>
    <row r="37" spans="2:22" x14ac:dyDescent="0.35">
      <c r="B37" s="43">
        <v>103</v>
      </c>
      <c r="C37" s="37" t="s">
        <v>120</v>
      </c>
      <c r="D37" s="37" t="s">
        <v>63</v>
      </c>
      <c r="E37" s="37" t="s">
        <v>26</v>
      </c>
      <c r="F37" s="36">
        <v>2</v>
      </c>
      <c r="G37" s="43" t="s">
        <v>66</v>
      </c>
      <c r="H37" s="35">
        <v>0.213059</v>
      </c>
      <c r="I37" s="35">
        <v>1.8337709594030169E-3</v>
      </c>
      <c r="J37" s="35">
        <v>0.23040344290352163</v>
      </c>
      <c r="K37" s="35">
        <v>1.2036185000000001</v>
      </c>
      <c r="L37" s="35">
        <v>5.6439544642323959E-2</v>
      </c>
      <c r="M37" s="35">
        <v>0.22575817856929584</v>
      </c>
      <c r="N37" s="35">
        <v>0.28219772321161973</v>
      </c>
      <c r="O37" s="35">
        <v>0.28219772321161973</v>
      </c>
      <c r="P37" s="35">
        <v>3.7290113740649201E-2</v>
      </c>
      <c r="Q37" s="35">
        <v>0.11895037172974361</v>
      </c>
      <c r="R37" s="38">
        <v>22797.452999157653</v>
      </c>
      <c r="S37" s="35">
        <v>0.44438570850899961</v>
      </c>
      <c r="T37" s="35">
        <v>4.4438570850899965E-2</v>
      </c>
      <c r="U37" s="35">
        <v>0.11895037172974361</v>
      </c>
      <c r="V37" s="38">
        <v>22821.672020271395</v>
      </c>
    </row>
    <row r="38" spans="2:22" x14ac:dyDescent="0.35">
      <c r="B38" s="43">
        <v>103</v>
      </c>
      <c r="C38" s="37" t="s">
        <v>120</v>
      </c>
      <c r="D38" s="37" t="s">
        <v>63</v>
      </c>
      <c r="E38" s="37" t="s">
        <v>27</v>
      </c>
      <c r="F38" s="36">
        <v>3</v>
      </c>
      <c r="G38" s="43" t="s">
        <v>66</v>
      </c>
      <c r="H38" s="35">
        <v>5.4054499999999998E-2</v>
      </c>
      <c r="I38" s="35">
        <v>2.6034780598409536E-3</v>
      </c>
      <c r="J38" s="35">
        <v>0.50953978044095627</v>
      </c>
      <c r="K38" s="35">
        <v>1.5124605000000004</v>
      </c>
      <c r="L38" s="35">
        <v>7.0331198076485427E-2</v>
      </c>
      <c r="M38" s="35">
        <v>0.28132479230594171</v>
      </c>
      <c r="N38" s="35">
        <v>0.35165599038242712</v>
      </c>
      <c r="O38" s="35">
        <v>0.35165599038242712</v>
      </c>
      <c r="P38" s="35">
        <v>5.2942267667037093E-2</v>
      </c>
      <c r="Q38" s="35">
        <v>0.14822802360319848</v>
      </c>
      <c r="R38" s="38">
        <v>28410.252615657733</v>
      </c>
      <c r="S38" s="35">
        <v>0.55376384564357894</v>
      </c>
      <c r="T38" s="35">
        <v>5.5376384564357894E-2</v>
      </c>
      <c r="U38" s="35">
        <v>0.14822802360319848</v>
      </c>
      <c r="V38" s="38">
        <v>28440.432745245307</v>
      </c>
    </row>
    <row r="39" spans="2:22" x14ac:dyDescent="0.35">
      <c r="B39" s="43">
        <v>103</v>
      </c>
      <c r="C39" s="37" t="s">
        <v>120</v>
      </c>
      <c r="D39" s="37" t="s">
        <v>63</v>
      </c>
      <c r="E39" s="37" t="s">
        <v>28</v>
      </c>
      <c r="F39" s="36">
        <v>3</v>
      </c>
      <c r="G39" s="43" t="s">
        <v>66</v>
      </c>
      <c r="H39" s="35">
        <v>0.18492800000000001</v>
      </c>
      <c r="I39" s="35">
        <v>2.2013008095223083E-3</v>
      </c>
      <c r="J39" s="35">
        <v>0.3387187546511225</v>
      </c>
      <c r="K39" s="35">
        <v>1.3816665000000001</v>
      </c>
      <c r="L39" s="35">
        <v>6.4522702772102342E-2</v>
      </c>
      <c r="M39" s="35">
        <v>0.25809081108840937</v>
      </c>
      <c r="N39" s="35">
        <v>0.32261351386051174</v>
      </c>
      <c r="O39" s="35">
        <v>0.32261351386051174</v>
      </c>
      <c r="P39" s="35">
        <v>4.4763909660339135E-2</v>
      </c>
      <c r="Q39" s="35">
        <v>0.13598620485668944</v>
      </c>
      <c r="R39" s="38">
        <v>25968.190281893068</v>
      </c>
      <c r="S39" s="35">
        <v>0.50802973638441562</v>
      </c>
      <c r="T39" s="35">
        <v>5.0802973638441544E-2</v>
      </c>
      <c r="U39" s="35">
        <v>0.13598620485668944</v>
      </c>
      <c r="V39" s="38">
        <v>25995.877902526016</v>
      </c>
    </row>
    <row r="40" spans="2:22" x14ac:dyDescent="0.35">
      <c r="B40" s="43">
        <v>103</v>
      </c>
      <c r="C40" s="37" t="s">
        <v>120</v>
      </c>
      <c r="D40" s="37" t="s">
        <v>63</v>
      </c>
      <c r="E40" s="37" t="s">
        <v>29</v>
      </c>
      <c r="F40" s="36">
        <v>3</v>
      </c>
      <c r="G40" s="43" t="s">
        <v>66</v>
      </c>
      <c r="H40" s="35">
        <v>0.17717499999999997</v>
      </c>
      <c r="I40" s="35">
        <v>2.1494337385590187E-3</v>
      </c>
      <c r="J40" s="35">
        <v>0.23446927913476509</v>
      </c>
      <c r="K40" s="35">
        <v>1.2233829999999999</v>
      </c>
      <c r="L40" s="35">
        <v>5.7269607736891145E-2</v>
      </c>
      <c r="M40" s="35">
        <v>0.22907843094756458</v>
      </c>
      <c r="N40" s="35">
        <v>0.2863480386844558</v>
      </c>
      <c r="O40" s="35">
        <v>0.2863480386844558</v>
      </c>
      <c r="P40" s="35">
        <v>4.3709181987999363E-2</v>
      </c>
      <c r="Q40" s="35">
        <v>0.12069978899176503</v>
      </c>
      <c r="R40" s="38">
        <v>23109.320282359713</v>
      </c>
      <c r="S40" s="35">
        <v>0.45092134196820016</v>
      </c>
      <c r="T40" s="35">
        <v>4.5092134196820011E-2</v>
      </c>
      <c r="U40" s="35">
        <v>0.12069978899176503</v>
      </c>
      <c r="V40" s="38">
        <v>23133.895495496981</v>
      </c>
    </row>
    <row r="41" spans="2:22" x14ac:dyDescent="0.35">
      <c r="B41" s="43">
        <v>103</v>
      </c>
      <c r="C41" s="37" t="s">
        <v>120</v>
      </c>
      <c r="D41" s="37" t="s">
        <v>63</v>
      </c>
      <c r="E41" s="37" t="s">
        <v>30</v>
      </c>
      <c r="F41" s="36">
        <v>4</v>
      </c>
      <c r="G41" s="43" t="s">
        <v>66</v>
      </c>
      <c r="H41" s="35">
        <v>8.4164000000000003E-2</v>
      </c>
      <c r="I41" s="35">
        <v>1.6997314212866418E-3</v>
      </c>
      <c r="J41" s="35">
        <v>0.23748648767896899</v>
      </c>
      <c r="K41" s="35">
        <v>1.2364599999999999</v>
      </c>
      <c r="L41" s="35">
        <v>5.7991016900654613E-2</v>
      </c>
      <c r="M41" s="35">
        <v>0.23196406760261845</v>
      </c>
      <c r="N41" s="35">
        <v>0.28995508450327301</v>
      </c>
      <c r="O41" s="35">
        <v>0.28995508450327301</v>
      </c>
      <c r="P41" s="35">
        <v>3.456439186329386E-2</v>
      </c>
      <c r="Q41" s="35">
        <v>0.12222021033362251</v>
      </c>
      <c r="R41" s="38">
        <v>23462.041750438158</v>
      </c>
      <c r="S41" s="35">
        <v>0.45660147146597613</v>
      </c>
      <c r="T41" s="35">
        <v>4.5660147146597621E-2</v>
      </c>
      <c r="U41" s="35">
        <v>0.12222021033362251</v>
      </c>
      <c r="V41" s="38">
        <v>23486.926530633045</v>
      </c>
    </row>
    <row r="42" spans="2:22" x14ac:dyDescent="0.35">
      <c r="B42" s="43">
        <v>103</v>
      </c>
      <c r="C42" s="37" t="s">
        <v>120</v>
      </c>
      <c r="D42" s="37" t="s">
        <v>63</v>
      </c>
      <c r="E42" s="37" t="s">
        <v>31</v>
      </c>
      <c r="F42" s="36">
        <v>4</v>
      </c>
      <c r="G42" s="43" t="s">
        <v>66</v>
      </c>
      <c r="H42" s="35">
        <v>7.0954000000000017E-2</v>
      </c>
      <c r="I42" s="35">
        <v>1.9195219560032488E-3</v>
      </c>
      <c r="J42" s="35">
        <v>0.41374647702220596</v>
      </c>
      <c r="K42" s="35">
        <v>1.2258974999999999</v>
      </c>
      <c r="L42" s="35">
        <v>5.6631788874416514E-2</v>
      </c>
      <c r="M42" s="35">
        <v>0.22652715549766606</v>
      </c>
      <c r="N42" s="35">
        <v>0.28315894437208261</v>
      </c>
      <c r="O42" s="35">
        <v>0.28315894437208261</v>
      </c>
      <c r="P42" s="35">
        <v>3.903387808602727E-2</v>
      </c>
      <c r="Q42" s="35">
        <v>0.11935554018060955</v>
      </c>
      <c r="R42" s="38">
        <v>22945.857359653375</v>
      </c>
      <c r="S42" s="35">
        <v>0.44589937396868085</v>
      </c>
      <c r="T42" s="35">
        <v>4.4589937396868076E-2</v>
      </c>
      <c r="U42" s="35">
        <v>0.11935554018060955</v>
      </c>
      <c r="V42" s="38">
        <v>22970.158875534667</v>
      </c>
    </row>
    <row r="43" spans="2:22" x14ac:dyDescent="0.35">
      <c r="B43" s="43">
        <v>103</v>
      </c>
      <c r="C43" s="37" t="s">
        <v>120</v>
      </c>
      <c r="D43" s="37" t="s">
        <v>63</v>
      </c>
      <c r="E43" s="37" t="s">
        <v>32</v>
      </c>
      <c r="F43" s="36">
        <v>4</v>
      </c>
      <c r="G43" s="43" t="s">
        <v>66</v>
      </c>
      <c r="H43" s="35">
        <v>0.16624900000000001</v>
      </c>
      <c r="I43" s="35">
        <v>1.3149256523243896E-3</v>
      </c>
      <c r="J43" s="35">
        <v>0.24657123965369265</v>
      </c>
      <c r="K43" s="35">
        <v>0.95439750000000001</v>
      </c>
      <c r="L43" s="35">
        <v>4.3351949706531667E-2</v>
      </c>
      <c r="M43" s="35">
        <v>0.17340779882612667</v>
      </c>
      <c r="N43" s="35">
        <v>0.21675974853265831</v>
      </c>
      <c r="O43" s="35">
        <v>0.21675974853265831</v>
      </c>
      <c r="P43" s="35">
        <v>2.6739286541890023E-2</v>
      </c>
      <c r="Q43" s="35">
        <v>9.136733057435166E-2</v>
      </c>
      <c r="R43" s="38">
        <v>17583.560404997657</v>
      </c>
      <c r="S43" s="35">
        <v>0.3413384535199952</v>
      </c>
      <c r="T43" s="35">
        <v>3.4133845351999516E-2</v>
      </c>
      <c r="U43" s="35">
        <v>9.136733057435166E-2</v>
      </c>
      <c r="V43" s="38">
        <v>17602.163350714502</v>
      </c>
    </row>
    <row r="44" spans="2:22" x14ac:dyDescent="0.35">
      <c r="B44" s="40">
        <v>103</v>
      </c>
      <c r="C44" s="46" t="s">
        <v>120</v>
      </c>
      <c r="D44" s="46"/>
      <c r="E44" s="46" t="s">
        <v>62</v>
      </c>
      <c r="F44" s="41"/>
      <c r="G44" s="40"/>
      <c r="H44" s="57">
        <f>SUM(H32:H43)</f>
        <v>2.1871864999999997</v>
      </c>
      <c r="I44" s="57">
        <f>SUM(I32:I43)</f>
        <v>1.9768990720857776E-2</v>
      </c>
      <c r="J44" s="57">
        <f>SUM(J32:J43)</f>
        <v>4.5357307821925881</v>
      </c>
      <c r="K44" s="57">
        <f>SUM(K32:K43)</f>
        <v>15.156304</v>
      </c>
      <c r="L44" s="57">
        <f>SUM(L32:L43)</f>
        <v>0.70354907124346899</v>
      </c>
      <c r="M44" s="57">
        <f>SUM(M32:M43)</f>
        <v>2.814196284973876</v>
      </c>
      <c r="N44" s="57">
        <f>SUM(N32:N43)</f>
        <v>3.5177453562173442</v>
      </c>
      <c r="O44" s="57">
        <f>SUM(O32:O43)</f>
        <v>3.5177453562173442</v>
      </c>
      <c r="P44" s="57">
        <f>SUM(P32:P43)</f>
        <v>0.40200653671525932</v>
      </c>
      <c r="Q44" s="57">
        <f>SUM(Q32:Q43)</f>
        <v>1.4827799211506991</v>
      </c>
      <c r="R44" s="39">
        <f>SUM(R32:R43)</f>
        <v>285074.95260521286</v>
      </c>
      <c r="S44" s="57">
        <f>SUM(S32:S43)</f>
        <v>5.5395052259320288</v>
      </c>
      <c r="T44" s="57">
        <f>SUM(T32:T43)</f>
        <v>0.55395052259320277</v>
      </c>
      <c r="U44" s="57">
        <f>SUM(U32:U43)</f>
        <v>1.4827799211506991</v>
      </c>
      <c r="V44" s="39">
        <f>SUM(V32:V43)</f>
        <v>285376.85564002616</v>
      </c>
    </row>
    <row r="45" spans="2:22" x14ac:dyDescent="0.35">
      <c r="B45" s="43">
        <v>105</v>
      </c>
      <c r="C45" s="37" t="s">
        <v>119</v>
      </c>
      <c r="D45" s="37" t="s">
        <v>63</v>
      </c>
      <c r="E45" s="37" t="s">
        <v>21</v>
      </c>
      <c r="F45" s="36">
        <v>1</v>
      </c>
      <c r="G45" s="43" t="s">
        <v>66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8">
        <v>0</v>
      </c>
      <c r="S45" s="35">
        <v>0</v>
      </c>
      <c r="T45" s="35">
        <v>0</v>
      </c>
      <c r="U45" s="35">
        <v>0</v>
      </c>
      <c r="V45" s="38">
        <v>0</v>
      </c>
    </row>
    <row r="46" spans="2:22" x14ac:dyDescent="0.35">
      <c r="B46" s="43">
        <v>105</v>
      </c>
      <c r="C46" s="37" t="s">
        <v>119</v>
      </c>
      <c r="D46" s="37" t="s">
        <v>63</v>
      </c>
      <c r="E46" s="37" t="s">
        <v>22</v>
      </c>
      <c r="F46" s="36">
        <v>1</v>
      </c>
      <c r="G46" s="43" t="s">
        <v>66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8">
        <v>0</v>
      </c>
      <c r="S46" s="35">
        <v>0</v>
      </c>
      <c r="T46" s="35">
        <v>0</v>
      </c>
      <c r="U46" s="35">
        <v>0</v>
      </c>
      <c r="V46" s="38">
        <v>0</v>
      </c>
    </row>
    <row r="47" spans="2:22" x14ac:dyDescent="0.35">
      <c r="B47" s="43">
        <v>105</v>
      </c>
      <c r="C47" s="37" t="s">
        <v>119</v>
      </c>
      <c r="D47" s="37" t="s">
        <v>63</v>
      </c>
      <c r="E47" s="37" t="s">
        <v>23</v>
      </c>
      <c r="F47" s="36">
        <v>1</v>
      </c>
      <c r="G47" s="43" t="s">
        <v>66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8">
        <v>0</v>
      </c>
      <c r="S47" s="35">
        <v>0</v>
      </c>
      <c r="T47" s="35">
        <v>0</v>
      </c>
      <c r="U47" s="35">
        <v>0</v>
      </c>
      <c r="V47" s="38">
        <v>0</v>
      </c>
    </row>
    <row r="48" spans="2:22" x14ac:dyDescent="0.35">
      <c r="B48" s="43">
        <v>105</v>
      </c>
      <c r="C48" s="37" t="s">
        <v>119</v>
      </c>
      <c r="D48" s="37" t="s">
        <v>63</v>
      </c>
      <c r="E48" s="37" t="s">
        <v>24</v>
      </c>
      <c r="F48" s="36">
        <v>2</v>
      </c>
      <c r="G48" s="43" t="s">
        <v>66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8">
        <v>0</v>
      </c>
      <c r="S48" s="35">
        <v>0</v>
      </c>
      <c r="T48" s="35">
        <v>0</v>
      </c>
      <c r="U48" s="35">
        <v>0</v>
      </c>
      <c r="V48" s="38">
        <v>0</v>
      </c>
    </row>
    <row r="49" spans="2:22" x14ac:dyDescent="0.35">
      <c r="B49" s="43">
        <v>105</v>
      </c>
      <c r="C49" s="37" t="s">
        <v>119</v>
      </c>
      <c r="D49" s="37" t="s">
        <v>63</v>
      </c>
      <c r="E49" s="37" t="s">
        <v>25</v>
      </c>
      <c r="F49" s="36">
        <v>2</v>
      </c>
      <c r="G49" s="43" t="s">
        <v>66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8">
        <v>0</v>
      </c>
      <c r="S49" s="35">
        <v>0</v>
      </c>
      <c r="T49" s="35">
        <v>0</v>
      </c>
      <c r="U49" s="35">
        <v>0</v>
      </c>
      <c r="V49" s="38">
        <v>0</v>
      </c>
    </row>
    <row r="50" spans="2:22" x14ac:dyDescent="0.35">
      <c r="B50" s="43">
        <v>105</v>
      </c>
      <c r="C50" s="37" t="s">
        <v>119</v>
      </c>
      <c r="D50" s="37" t="s">
        <v>63</v>
      </c>
      <c r="E50" s="37" t="s">
        <v>26</v>
      </c>
      <c r="F50" s="36">
        <v>2</v>
      </c>
      <c r="G50" s="43" t="s">
        <v>66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8">
        <v>0</v>
      </c>
      <c r="S50" s="35">
        <v>0</v>
      </c>
      <c r="T50" s="35">
        <v>0</v>
      </c>
      <c r="U50" s="35">
        <v>0</v>
      </c>
      <c r="V50" s="38">
        <v>0</v>
      </c>
    </row>
    <row r="51" spans="2:22" x14ac:dyDescent="0.35">
      <c r="B51" s="43">
        <v>105</v>
      </c>
      <c r="C51" s="37" t="s">
        <v>119</v>
      </c>
      <c r="D51" s="37" t="s">
        <v>63</v>
      </c>
      <c r="E51" s="37" t="s">
        <v>27</v>
      </c>
      <c r="F51" s="36">
        <v>3</v>
      </c>
      <c r="G51" s="43" t="s">
        <v>66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8">
        <v>0</v>
      </c>
      <c r="S51" s="35">
        <v>0</v>
      </c>
      <c r="T51" s="35">
        <v>0</v>
      </c>
      <c r="U51" s="35">
        <v>0</v>
      </c>
      <c r="V51" s="38">
        <v>0</v>
      </c>
    </row>
    <row r="52" spans="2:22" x14ac:dyDescent="0.35">
      <c r="B52" s="43">
        <v>105</v>
      </c>
      <c r="C52" s="37" t="s">
        <v>119</v>
      </c>
      <c r="D52" s="37" t="s">
        <v>63</v>
      </c>
      <c r="E52" s="37" t="s">
        <v>28</v>
      </c>
      <c r="F52" s="36">
        <v>3</v>
      </c>
      <c r="G52" s="43" t="s">
        <v>66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8">
        <v>0</v>
      </c>
      <c r="S52" s="35">
        <v>0</v>
      </c>
      <c r="T52" s="35">
        <v>0</v>
      </c>
      <c r="U52" s="35">
        <v>0</v>
      </c>
      <c r="V52" s="38">
        <v>0</v>
      </c>
    </row>
    <row r="53" spans="2:22" x14ac:dyDescent="0.35">
      <c r="B53" s="43">
        <v>105</v>
      </c>
      <c r="C53" s="37" t="s">
        <v>119</v>
      </c>
      <c r="D53" s="37" t="s">
        <v>63</v>
      </c>
      <c r="E53" s="37" t="s">
        <v>29</v>
      </c>
      <c r="F53" s="36">
        <v>3</v>
      </c>
      <c r="G53" s="43" t="s">
        <v>66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8">
        <v>0</v>
      </c>
      <c r="S53" s="35">
        <v>0</v>
      </c>
      <c r="T53" s="35">
        <v>0</v>
      </c>
      <c r="U53" s="35">
        <v>0</v>
      </c>
      <c r="V53" s="38">
        <v>0</v>
      </c>
    </row>
    <row r="54" spans="2:22" x14ac:dyDescent="0.35">
      <c r="B54" s="43">
        <v>105</v>
      </c>
      <c r="C54" s="37" t="s">
        <v>119</v>
      </c>
      <c r="D54" s="37" t="s">
        <v>63</v>
      </c>
      <c r="E54" s="37" t="s">
        <v>30</v>
      </c>
      <c r="F54" s="36">
        <v>4</v>
      </c>
      <c r="G54" s="43" t="s">
        <v>66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8">
        <v>0</v>
      </c>
      <c r="S54" s="35">
        <v>0</v>
      </c>
      <c r="T54" s="35">
        <v>0</v>
      </c>
      <c r="U54" s="35">
        <v>0</v>
      </c>
      <c r="V54" s="38">
        <v>0</v>
      </c>
    </row>
    <row r="55" spans="2:22" x14ac:dyDescent="0.35">
      <c r="B55" s="43">
        <v>105</v>
      </c>
      <c r="C55" s="37" t="s">
        <v>119</v>
      </c>
      <c r="D55" s="37" t="s">
        <v>63</v>
      </c>
      <c r="E55" s="37" t="s">
        <v>31</v>
      </c>
      <c r="F55" s="36">
        <v>4</v>
      </c>
      <c r="G55" s="43" t="s">
        <v>66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8">
        <v>0</v>
      </c>
      <c r="S55" s="35">
        <v>0</v>
      </c>
      <c r="T55" s="35">
        <v>0</v>
      </c>
      <c r="U55" s="35">
        <v>0</v>
      </c>
      <c r="V55" s="38">
        <v>0</v>
      </c>
    </row>
    <row r="56" spans="2:22" x14ac:dyDescent="0.35">
      <c r="B56" s="43">
        <v>105</v>
      </c>
      <c r="C56" s="37" t="s">
        <v>119</v>
      </c>
      <c r="D56" s="37" t="s">
        <v>63</v>
      </c>
      <c r="E56" s="37" t="s">
        <v>32</v>
      </c>
      <c r="F56" s="36">
        <v>4</v>
      </c>
      <c r="G56" s="43" t="s">
        <v>66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8">
        <v>0</v>
      </c>
      <c r="S56" s="35">
        <v>0</v>
      </c>
      <c r="T56" s="35">
        <v>0</v>
      </c>
      <c r="U56" s="35">
        <v>0</v>
      </c>
      <c r="V56" s="38">
        <v>0</v>
      </c>
    </row>
    <row r="57" spans="2:22" x14ac:dyDescent="0.35">
      <c r="B57" s="40">
        <v>105</v>
      </c>
      <c r="C57" s="46" t="s">
        <v>119</v>
      </c>
      <c r="D57" s="46"/>
      <c r="E57" s="46" t="s">
        <v>62</v>
      </c>
      <c r="F57" s="41"/>
      <c r="G57" s="40"/>
      <c r="H57" s="57">
        <f>SUM(H45:H56)</f>
        <v>0</v>
      </c>
      <c r="I57" s="57">
        <f>SUM(I45:I56)</f>
        <v>0</v>
      </c>
      <c r="J57" s="57">
        <f>SUM(J45:J56)</f>
        <v>0</v>
      </c>
      <c r="K57" s="57">
        <f>SUM(K45:K56)</f>
        <v>0</v>
      </c>
      <c r="L57" s="57">
        <f>SUM(L45:L56)</f>
        <v>0</v>
      </c>
      <c r="M57" s="57">
        <f>SUM(M45:M56)</f>
        <v>0</v>
      </c>
      <c r="N57" s="57">
        <f>SUM(N45:N56)</f>
        <v>0</v>
      </c>
      <c r="O57" s="57">
        <f>SUM(O45:O56)</f>
        <v>0</v>
      </c>
      <c r="P57" s="57">
        <f>SUM(P45:P56)</f>
        <v>0</v>
      </c>
      <c r="Q57" s="57">
        <f>SUM(Q45:Q56)</f>
        <v>0</v>
      </c>
      <c r="R57" s="39">
        <f>SUM(R45:R56)</f>
        <v>0</v>
      </c>
      <c r="S57" s="57">
        <f>SUM(S45:S56)</f>
        <v>0</v>
      </c>
      <c r="T57" s="57">
        <f>SUM(T45:T56)</f>
        <v>0</v>
      </c>
      <c r="U57" s="57">
        <f>SUM(U45:U56)</f>
        <v>0</v>
      </c>
      <c r="V57" s="39">
        <f>SUM(V45:V56)</f>
        <v>0</v>
      </c>
    </row>
    <row r="58" spans="2:22" x14ac:dyDescent="0.35">
      <c r="B58" s="43">
        <v>106</v>
      </c>
      <c r="C58" s="37" t="s">
        <v>118</v>
      </c>
      <c r="D58" s="37" t="s">
        <v>63</v>
      </c>
      <c r="E58" s="37" t="s">
        <v>21</v>
      </c>
      <c r="F58" s="36">
        <v>1</v>
      </c>
      <c r="G58" s="43" t="s">
        <v>66</v>
      </c>
      <c r="H58" s="35">
        <v>8.662645502645524E-4</v>
      </c>
      <c r="I58" s="35">
        <v>0</v>
      </c>
      <c r="J58" s="35">
        <v>0</v>
      </c>
      <c r="K58" s="35">
        <v>3.3114285714285789E-3</v>
      </c>
      <c r="L58" s="35">
        <v>1.0069841269841291E-4</v>
      </c>
      <c r="M58" s="35">
        <v>3.1563840000000075E-5</v>
      </c>
      <c r="N58" s="35">
        <v>1.2823431619047646E-4</v>
      </c>
      <c r="O58" s="35">
        <v>1.2219241142857168E-4</v>
      </c>
      <c r="P58" s="35">
        <v>6.7601563323782414E-6</v>
      </c>
      <c r="Q58" s="35">
        <v>1.1102645502645525E-4</v>
      </c>
      <c r="R58" s="38">
        <v>0.6683836438272015</v>
      </c>
      <c r="S58" s="35">
        <v>2.7111288960000064E-5</v>
      </c>
      <c r="T58" s="35">
        <v>5.4222577920000118E-6</v>
      </c>
      <c r="U58" s="35">
        <v>1.5878661120000036E-5</v>
      </c>
      <c r="V58" s="38">
        <v>0.6705796582329614</v>
      </c>
    </row>
    <row r="59" spans="2:22" x14ac:dyDescent="0.35">
      <c r="B59" s="43">
        <v>106</v>
      </c>
      <c r="C59" s="37" t="s">
        <v>118</v>
      </c>
      <c r="D59" s="37" t="s">
        <v>63</v>
      </c>
      <c r="E59" s="37" t="s">
        <v>22</v>
      </c>
      <c r="F59" s="36">
        <v>1</v>
      </c>
      <c r="G59" s="43" t="s">
        <v>66</v>
      </c>
      <c r="H59" s="35">
        <v>6.136040564373934E-4</v>
      </c>
      <c r="I59" s="35">
        <v>0</v>
      </c>
      <c r="J59" s="35">
        <v>0</v>
      </c>
      <c r="K59" s="35">
        <v>2.3455952380952516E-3</v>
      </c>
      <c r="L59" s="35">
        <v>7.1328042328042728E-5</v>
      </c>
      <c r="M59" s="35">
        <v>2.2357720000000131E-5</v>
      </c>
      <c r="N59" s="35">
        <v>9.0832640634921157E-5</v>
      </c>
      <c r="O59" s="35">
        <v>8.6552958095238583E-5</v>
      </c>
      <c r="P59" s="35">
        <v>4.788444068767937E-6</v>
      </c>
      <c r="Q59" s="35">
        <v>7.8643738977072743E-5</v>
      </c>
      <c r="R59" s="38">
        <v>0.47343841437760265</v>
      </c>
      <c r="S59" s="35">
        <v>1.9203829680000113E-5</v>
      </c>
      <c r="T59" s="35">
        <v>3.8407659360000218E-6</v>
      </c>
      <c r="U59" s="35">
        <v>1.1247384960000064E-5</v>
      </c>
      <c r="V59" s="38">
        <v>0.47499392458168266</v>
      </c>
    </row>
    <row r="60" spans="2:22" x14ac:dyDescent="0.35">
      <c r="B60" s="43">
        <v>106</v>
      </c>
      <c r="C60" s="37" t="s">
        <v>118</v>
      </c>
      <c r="D60" s="37" t="s">
        <v>63</v>
      </c>
      <c r="E60" s="37" t="s">
        <v>23</v>
      </c>
      <c r="F60" s="36">
        <v>1</v>
      </c>
      <c r="G60" s="43" t="s">
        <v>66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8">
        <v>0</v>
      </c>
      <c r="S60" s="35">
        <v>0</v>
      </c>
      <c r="T60" s="35">
        <v>0</v>
      </c>
      <c r="U60" s="35">
        <v>0</v>
      </c>
      <c r="V60" s="38">
        <v>0</v>
      </c>
    </row>
    <row r="61" spans="2:22" x14ac:dyDescent="0.35">
      <c r="B61" s="43">
        <v>106</v>
      </c>
      <c r="C61" s="37" t="s">
        <v>118</v>
      </c>
      <c r="D61" s="37" t="s">
        <v>63</v>
      </c>
      <c r="E61" s="37" t="s">
        <v>24</v>
      </c>
      <c r="F61" s="36">
        <v>2</v>
      </c>
      <c r="G61" s="43" t="s">
        <v>66</v>
      </c>
      <c r="H61" s="35">
        <v>3.9703791887125018E-4</v>
      </c>
      <c r="I61" s="35">
        <v>0</v>
      </c>
      <c r="J61" s="35">
        <v>0</v>
      </c>
      <c r="K61" s="35">
        <v>1.5177380952380872E-3</v>
      </c>
      <c r="L61" s="35">
        <v>4.6153439153438905E-5</v>
      </c>
      <c r="M61" s="35">
        <v>1.4466759999999924E-5</v>
      </c>
      <c r="N61" s="35">
        <v>5.8774061587301275E-5</v>
      </c>
      <c r="O61" s="35">
        <v>5.6004855238094937E-5</v>
      </c>
      <c r="P61" s="35">
        <v>3.0984049856733366E-6</v>
      </c>
      <c r="Q61" s="35">
        <v>5.0887125220458279E-5</v>
      </c>
      <c r="R61" s="38">
        <v>0.30634250342079838</v>
      </c>
      <c r="S61" s="35">
        <v>1.2426007439999936E-5</v>
      </c>
      <c r="T61" s="35">
        <v>2.4852014879999871E-6</v>
      </c>
      <c r="U61" s="35">
        <v>7.2777196799999619E-6</v>
      </c>
      <c r="V61" s="38">
        <v>0.30734901002343834</v>
      </c>
    </row>
    <row r="62" spans="2:22" x14ac:dyDescent="0.35">
      <c r="B62" s="43">
        <v>106</v>
      </c>
      <c r="C62" s="37" t="s">
        <v>118</v>
      </c>
      <c r="D62" s="37" t="s">
        <v>63</v>
      </c>
      <c r="E62" s="37" t="s">
        <v>25</v>
      </c>
      <c r="F62" s="36">
        <v>2</v>
      </c>
      <c r="G62" s="43" t="s">
        <v>66</v>
      </c>
      <c r="H62" s="35">
        <v>4.6922663139329198E-4</v>
      </c>
      <c r="I62" s="35">
        <v>0</v>
      </c>
      <c r="J62" s="35">
        <v>0</v>
      </c>
      <c r="K62" s="35">
        <v>1.7936904761904526E-3</v>
      </c>
      <c r="L62" s="35">
        <v>5.4544973544972819E-5</v>
      </c>
      <c r="M62" s="35">
        <v>1.7097079999999774E-5</v>
      </c>
      <c r="N62" s="35">
        <v>6.9460254603173684E-5</v>
      </c>
      <c r="O62" s="35">
        <v>6.6187556190475303E-5</v>
      </c>
      <c r="P62" s="35">
        <v>3.6617513467048235E-6</v>
      </c>
      <c r="Q62" s="35">
        <v>6.0139329805995666E-5</v>
      </c>
      <c r="R62" s="38">
        <v>0.36204114040639518</v>
      </c>
      <c r="S62" s="35">
        <v>1.4685281519999807E-5</v>
      </c>
      <c r="T62" s="35">
        <v>2.9370563039999611E-6</v>
      </c>
      <c r="U62" s="35">
        <v>8.600941439999887E-6</v>
      </c>
      <c r="V62" s="38">
        <v>0.36323064820951512</v>
      </c>
    </row>
    <row r="63" spans="2:22" x14ac:dyDescent="0.35">
      <c r="B63" s="43">
        <v>106</v>
      </c>
      <c r="C63" s="37" t="s">
        <v>118</v>
      </c>
      <c r="D63" s="37" t="s">
        <v>63</v>
      </c>
      <c r="E63" s="37" t="s">
        <v>26</v>
      </c>
      <c r="F63" s="36">
        <v>2</v>
      </c>
      <c r="G63" s="43" t="s">
        <v>66</v>
      </c>
      <c r="H63" s="35">
        <v>1.4437742504409222E-3</v>
      </c>
      <c r="I63" s="35">
        <v>0</v>
      </c>
      <c r="J63" s="35">
        <v>0</v>
      </c>
      <c r="K63" s="35">
        <v>5.5190476190476378E-3</v>
      </c>
      <c r="L63" s="35">
        <v>1.678306878306884E-4</v>
      </c>
      <c r="M63" s="35">
        <v>5.2606400000000188E-5</v>
      </c>
      <c r="N63" s="35">
        <v>2.1372386031746107E-4</v>
      </c>
      <c r="O63" s="35">
        <v>2.0365401904761974E-4</v>
      </c>
      <c r="P63" s="35">
        <v>1.1266927220630415E-5</v>
      </c>
      <c r="Q63" s="35">
        <v>1.8504409171075898E-4</v>
      </c>
      <c r="R63" s="38">
        <v>1.1139727397120036</v>
      </c>
      <c r="S63" s="35">
        <v>4.5185481600000156E-5</v>
      </c>
      <c r="T63" s="35">
        <v>9.037096320000031E-6</v>
      </c>
      <c r="U63" s="35">
        <v>2.6464435200000094E-5</v>
      </c>
      <c r="V63" s="38">
        <v>1.1176327637216037</v>
      </c>
    </row>
    <row r="64" spans="2:22" x14ac:dyDescent="0.35">
      <c r="B64" s="43">
        <v>106</v>
      </c>
      <c r="C64" s="37" t="s">
        <v>118</v>
      </c>
      <c r="D64" s="37" t="s">
        <v>63</v>
      </c>
      <c r="E64" s="37" t="s">
        <v>27</v>
      </c>
      <c r="F64" s="36">
        <v>3</v>
      </c>
      <c r="G64" s="43" t="s">
        <v>66</v>
      </c>
      <c r="H64" s="35">
        <v>1.4437742504409196E-3</v>
      </c>
      <c r="I64" s="35">
        <v>0</v>
      </c>
      <c r="J64" s="35">
        <v>0</v>
      </c>
      <c r="K64" s="35">
        <v>5.5190476190476291E-3</v>
      </c>
      <c r="L64" s="35">
        <v>1.678306878306881E-4</v>
      </c>
      <c r="M64" s="35">
        <v>5.2606400000000093E-5</v>
      </c>
      <c r="N64" s="35">
        <v>2.1372386031746066E-4</v>
      </c>
      <c r="O64" s="35">
        <v>2.0365401904761938E-4</v>
      </c>
      <c r="P64" s="35">
        <v>1.1266927220630395E-5</v>
      </c>
      <c r="Q64" s="35">
        <v>1.8504409171075866E-4</v>
      </c>
      <c r="R64" s="38">
        <v>1.1139727397120018</v>
      </c>
      <c r="S64" s="35">
        <v>4.5185481600000082E-5</v>
      </c>
      <c r="T64" s="35">
        <v>9.037096320000014E-6</v>
      </c>
      <c r="U64" s="35">
        <v>2.6464435200000043E-5</v>
      </c>
      <c r="V64" s="38">
        <v>1.1176327637216017</v>
      </c>
    </row>
    <row r="65" spans="2:22" x14ac:dyDescent="0.35">
      <c r="B65" s="43">
        <v>106</v>
      </c>
      <c r="C65" s="37" t="s">
        <v>118</v>
      </c>
      <c r="D65" s="37" t="s">
        <v>63</v>
      </c>
      <c r="E65" s="37" t="s">
        <v>28</v>
      </c>
      <c r="F65" s="36">
        <v>3</v>
      </c>
      <c r="G65" s="43" t="s">
        <v>66</v>
      </c>
      <c r="H65" s="35">
        <v>1.4798686067019405E-3</v>
      </c>
      <c r="I65" s="35">
        <v>0</v>
      </c>
      <c r="J65" s="35">
        <v>0</v>
      </c>
      <c r="K65" s="35">
        <v>5.6570238095238114E-3</v>
      </c>
      <c r="L65" s="35">
        <v>1.7202645502645506E-4</v>
      </c>
      <c r="M65" s="35">
        <v>5.3921560000000013E-5</v>
      </c>
      <c r="N65" s="35">
        <v>2.1906695682539687E-4</v>
      </c>
      <c r="O65" s="35">
        <v>2.0874536952380956E-4</v>
      </c>
      <c r="P65" s="35">
        <v>1.1548600401146137E-5</v>
      </c>
      <c r="Q65" s="35">
        <v>1.8967019400352735E-4</v>
      </c>
      <c r="R65" s="38">
        <v>1.1418220582048002</v>
      </c>
      <c r="S65" s="35">
        <v>4.6315118640000018E-5</v>
      </c>
      <c r="T65" s="35">
        <v>9.2630237280000023E-6</v>
      </c>
      <c r="U65" s="35">
        <v>2.7126046080000005E-5</v>
      </c>
      <c r="V65" s="38">
        <v>1.1455735828146403</v>
      </c>
    </row>
    <row r="66" spans="2:22" x14ac:dyDescent="0.35">
      <c r="B66" s="43">
        <v>106</v>
      </c>
      <c r="C66" s="37" t="s">
        <v>118</v>
      </c>
      <c r="D66" s="37" t="s">
        <v>63</v>
      </c>
      <c r="E66" s="37" t="s">
        <v>29</v>
      </c>
      <c r="F66" s="36">
        <v>3</v>
      </c>
      <c r="G66" s="43" t="s">
        <v>66</v>
      </c>
      <c r="H66" s="35">
        <v>8.662645502645447E-4</v>
      </c>
      <c r="I66" s="35">
        <v>0</v>
      </c>
      <c r="J66" s="35">
        <v>0</v>
      </c>
      <c r="K66" s="35">
        <v>3.3114285714285498E-3</v>
      </c>
      <c r="L66" s="35">
        <v>1.0069841269841202E-4</v>
      </c>
      <c r="M66" s="35">
        <v>3.156383999999979E-5</v>
      </c>
      <c r="N66" s="35">
        <v>1.2823431619047535E-4</v>
      </c>
      <c r="O66" s="35">
        <v>1.221924114285706E-4</v>
      </c>
      <c r="P66" s="35">
        <v>6.7601563323781812E-6</v>
      </c>
      <c r="Q66" s="35">
        <v>1.1102645502645428E-4</v>
      </c>
      <c r="R66" s="38">
        <v>0.66838364382719551</v>
      </c>
      <c r="S66" s="35">
        <v>2.7111288959999824E-5</v>
      </c>
      <c r="T66" s="35">
        <v>5.4222577919999644E-6</v>
      </c>
      <c r="U66" s="35">
        <v>1.5878661119999897E-5</v>
      </c>
      <c r="V66" s="38">
        <v>0.67057965823295551</v>
      </c>
    </row>
    <row r="67" spans="2:22" x14ac:dyDescent="0.35">
      <c r="B67" s="43">
        <v>106</v>
      </c>
      <c r="C67" s="37" t="s">
        <v>118</v>
      </c>
      <c r="D67" s="37" t="s">
        <v>63</v>
      </c>
      <c r="E67" s="37" t="s">
        <v>30</v>
      </c>
      <c r="F67" s="36">
        <v>4</v>
      </c>
      <c r="G67" s="43" t="s">
        <v>66</v>
      </c>
      <c r="H67" s="35">
        <v>1.0936589947089952E-2</v>
      </c>
      <c r="I67" s="35">
        <v>0</v>
      </c>
      <c r="J67" s="35">
        <v>0</v>
      </c>
      <c r="K67" s="35">
        <v>4.1806785714285727E-2</v>
      </c>
      <c r="L67" s="35">
        <v>1.2713174603174605E-3</v>
      </c>
      <c r="M67" s="35">
        <v>3.9849348000000012E-4</v>
      </c>
      <c r="N67" s="35">
        <v>1.6189582419047625E-3</v>
      </c>
      <c r="O67" s="35">
        <v>1.5426791942857146E-3</v>
      </c>
      <c r="P67" s="35">
        <v>8.5346973696275117E-5</v>
      </c>
      <c r="Q67" s="35">
        <v>1.4017089947089949E-3</v>
      </c>
      <c r="R67" s="38">
        <v>8.4383435033184018</v>
      </c>
      <c r="S67" s="35">
        <v>3.4228002312000015E-4</v>
      </c>
      <c r="T67" s="35">
        <v>6.8456004624000005E-5</v>
      </c>
      <c r="U67" s="35">
        <v>2.0046809664000004E-4</v>
      </c>
      <c r="V67" s="38">
        <v>8.466068185191121</v>
      </c>
    </row>
    <row r="68" spans="2:22" x14ac:dyDescent="0.35">
      <c r="B68" s="43">
        <v>106</v>
      </c>
      <c r="C68" s="37" t="s">
        <v>118</v>
      </c>
      <c r="D68" s="37" t="s">
        <v>63</v>
      </c>
      <c r="E68" s="37" t="s">
        <v>31</v>
      </c>
      <c r="F68" s="36">
        <v>4</v>
      </c>
      <c r="G68" s="43" t="s">
        <v>66</v>
      </c>
      <c r="H68" s="35">
        <v>5.0532098765431279E-4</v>
      </c>
      <c r="I68" s="35">
        <v>0</v>
      </c>
      <c r="J68" s="35">
        <v>0</v>
      </c>
      <c r="K68" s="35">
        <v>1.9316666666666352E-3</v>
      </c>
      <c r="L68" s="35">
        <v>5.874074074073978E-5</v>
      </c>
      <c r="M68" s="35">
        <v>1.8412239999999698E-5</v>
      </c>
      <c r="N68" s="35">
        <v>7.4803351111109881E-5</v>
      </c>
      <c r="O68" s="35">
        <v>7.1278906666665497E-5</v>
      </c>
      <c r="P68" s="35">
        <v>3.9434245272205665E-6</v>
      </c>
      <c r="Q68" s="35">
        <v>6.4765432098764369E-5</v>
      </c>
      <c r="R68" s="38">
        <v>0.3898904588991936</v>
      </c>
      <c r="S68" s="35">
        <v>1.5814918559999742E-5</v>
      </c>
      <c r="T68" s="35">
        <v>3.1629837119999486E-6</v>
      </c>
      <c r="U68" s="35">
        <v>9.2625523199998491E-6</v>
      </c>
      <c r="V68" s="38">
        <v>0.39117146730255359</v>
      </c>
    </row>
    <row r="69" spans="2:22" x14ac:dyDescent="0.35">
      <c r="B69" s="43">
        <v>106</v>
      </c>
      <c r="C69" s="37" t="s">
        <v>118</v>
      </c>
      <c r="D69" s="37" t="s">
        <v>63</v>
      </c>
      <c r="E69" s="37" t="s">
        <v>32</v>
      </c>
      <c r="F69" s="36">
        <v>4</v>
      </c>
      <c r="G69" s="43" t="s">
        <v>66</v>
      </c>
      <c r="H69" s="35">
        <v>2.8875485008818757E-4</v>
      </c>
      <c r="I69" s="35">
        <v>0</v>
      </c>
      <c r="J69" s="35">
        <v>0</v>
      </c>
      <c r="K69" s="35">
        <v>1.1038095238095394E-3</v>
      </c>
      <c r="L69" s="35">
        <v>3.3566137566138036E-5</v>
      </c>
      <c r="M69" s="35">
        <v>1.0521280000000148E-5</v>
      </c>
      <c r="N69" s="35">
        <v>4.2744772063492669E-5</v>
      </c>
      <c r="O69" s="35">
        <v>4.0730803809524378E-5</v>
      </c>
      <c r="P69" s="35">
        <v>2.2533854441261067E-6</v>
      </c>
      <c r="Q69" s="35">
        <v>3.7008818342152189E-5</v>
      </c>
      <c r="R69" s="38">
        <v>0.22279454794240314</v>
      </c>
      <c r="S69" s="38">
        <v>9.0370963200001275E-6</v>
      </c>
      <c r="T69" s="38">
        <v>1.8074192640000255E-6</v>
      </c>
      <c r="U69" s="38">
        <v>5.2928870400000747E-6</v>
      </c>
      <c r="V69" s="38">
        <v>0.22352655274432312</v>
      </c>
    </row>
    <row r="70" spans="2:22" x14ac:dyDescent="0.35">
      <c r="B70" s="40">
        <v>106</v>
      </c>
      <c r="C70" s="46" t="s">
        <v>118</v>
      </c>
      <c r="D70" s="46"/>
      <c r="E70" s="46" t="s">
        <v>62</v>
      </c>
      <c r="F70" s="41"/>
      <c r="G70" s="40"/>
      <c r="H70" s="57">
        <f>SUM(H58:H69)</f>
        <v>1.9310480599647267E-2</v>
      </c>
      <c r="I70" s="57">
        <f>SUM(I58:I69)</f>
        <v>0</v>
      </c>
      <c r="J70" s="57">
        <f>SUM(J58:J69)</f>
        <v>0</v>
      </c>
      <c r="K70" s="57">
        <f>SUM(K58:K69)</f>
        <v>7.3817261904761899E-2</v>
      </c>
      <c r="L70" s="57">
        <f>SUM(L58:L69)</f>
        <v>2.2447354497354493E-3</v>
      </c>
      <c r="M70" s="57">
        <f>SUM(M58:M69)</f>
        <v>7.0361060000000001E-4</v>
      </c>
      <c r="N70" s="57">
        <f>SUM(N58:N69)</f>
        <v>2.8585566317460313E-3</v>
      </c>
      <c r="O70" s="57">
        <f>SUM(O58:O69)</f>
        <v>2.7238725047619042E-3</v>
      </c>
      <c r="P70" s="57">
        <f>SUM(P58:P69)</f>
        <v>1.5069515157593126E-4</v>
      </c>
      <c r="Q70" s="57">
        <f>SUM(Q58:Q69)</f>
        <v>2.4749647266313927E-3</v>
      </c>
      <c r="R70" s="39">
        <f>SUM(R58:R69)</f>
        <v>14.899385393647998</v>
      </c>
      <c r="S70" s="57">
        <f>SUM(S58:S69)</f>
        <v>6.0435581640000001E-4</v>
      </c>
      <c r="T70" s="57">
        <f>SUM(T58:T69)</f>
        <v>1.2087116327999997E-4</v>
      </c>
      <c r="U70" s="57">
        <f>SUM(U58:U69)</f>
        <v>3.5396182079999993E-4</v>
      </c>
      <c r="V70" s="39">
        <f>SUM(V58:V69)</f>
        <v>14.948338214776395</v>
      </c>
    </row>
    <row r="71" spans="2:22" x14ac:dyDescent="0.35">
      <c r="B71" s="43">
        <v>107</v>
      </c>
      <c r="C71" s="37" t="s">
        <v>117</v>
      </c>
      <c r="D71" s="37" t="s">
        <v>63</v>
      </c>
      <c r="E71" s="37" t="s">
        <v>21</v>
      </c>
      <c r="F71" s="36">
        <v>1</v>
      </c>
      <c r="G71" s="43" t="s">
        <v>66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8">
        <v>0</v>
      </c>
      <c r="S71" s="35">
        <v>0</v>
      </c>
      <c r="T71" s="35">
        <v>0</v>
      </c>
      <c r="U71" s="35">
        <v>0</v>
      </c>
      <c r="V71" s="38">
        <v>0</v>
      </c>
    </row>
    <row r="72" spans="2:22" x14ac:dyDescent="0.35">
      <c r="B72" s="43">
        <v>107</v>
      </c>
      <c r="C72" s="37" t="s">
        <v>117</v>
      </c>
      <c r="D72" s="37" t="s">
        <v>63</v>
      </c>
      <c r="E72" s="37" t="s">
        <v>22</v>
      </c>
      <c r="F72" s="36">
        <v>1</v>
      </c>
      <c r="G72" s="43" t="s">
        <v>66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8">
        <v>0</v>
      </c>
      <c r="S72" s="35">
        <v>0</v>
      </c>
      <c r="T72" s="35">
        <v>0</v>
      </c>
      <c r="U72" s="35">
        <v>0</v>
      </c>
      <c r="V72" s="38">
        <v>0</v>
      </c>
    </row>
    <row r="73" spans="2:22" x14ac:dyDescent="0.35">
      <c r="B73" s="43">
        <v>107</v>
      </c>
      <c r="C73" s="37" t="s">
        <v>117</v>
      </c>
      <c r="D73" s="37" t="s">
        <v>63</v>
      </c>
      <c r="E73" s="37" t="s">
        <v>23</v>
      </c>
      <c r="F73" s="36">
        <v>1</v>
      </c>
      <c r="G73" s="43" t="s">
        <v>66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8">
        <v>0</v>
      </c>
      <c r="S73" s="35">
        <v>0</v>
      </c>
      <c r="T73" s="35">
        <v>0</v>
      </c>
      <c r="U73" s="35">
        <v>0</v>
      </c>
      <c r="V73" s="38">
        <v>0</v>
      </c>
    </row>
    <row r="74" spans="2:22" x14ac:dyDescent="0.35">
      <c r="B74" s="43">
        <v>107</v>
      </c>
      <c r="C74" s="37" t="s">
        <v>117</v>
      </c>
      <c r="D74" s="37" t="s">
        <v>63</v>
      </c>
      <c r="E74" s="37" t="s">
        <v>24</v>
      </c>
      <c r="F74" s="36">
        <v>2</v>
      </c>
      <c r="G74" s="43" t="s">
        <v>66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8">
        <v>0</v>
      </c>
      <c r="S74" s="35">
        <v>0</v>
      </c>
      <c r="T74" s="35">
        <v>0</v>
      </c>
      <c r="U74" s="35">
        <v>0</v>
      </c>
      <c r="V74" s="38">
        <v>0</v>
      </c>
    </row>
    <row r="75" spans="2:22" x14ac:dyDescent="0.35">
      <c r="B75" s="43">
        <v>107</v>
      </c>
      <c r="C75" s="37" t="s">
        <v>117</v>
      </c>
      <c r="D75" s="37" t="s">
        <v>63</v>
      </c>
      <c r="E75" s="37" t="s">
        <v>25</v>
      </c>
      <c r="F75" s="36">
        <v>2</v>
      </c>
      <c r="G75" s="43" t="s">
        <v>66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8">
        <v>0</v>
      </c>
      <c r="S75" s="35">
        <v>0</v>
      </c>
      <c r="T75" s="35">
        <v>0</v>
      </c>
      <c r="U75" s="35">
        <v>0</v>
      </c>
      <c r="V75" s="38">
        <v>0</v>
      </c>
    </row>
    <row r="76" spans="2:22" x14ac:dyDescent="0.35">
      <c r="B76" s="43">
        <v>107</v>
      </c>
      <c r="C76" s="37" t="s">
        <v>117</v>
      </c>
      <c r="D76" s="37" t="s">
        <v>63</v>
      </c>
      <c r="E76" s="37" t="s">
        <v>26</v>
      </c>
      <c r="F76" s="36">
        <v>2</v>
      </c>
      <c r="G76" s="43" t="s">
        <v>66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8">
        <v>0</v>
      </c>
      <c r="S76" s="35">
        <v>0</v>
      </c>
      <c r="T76" s="35">
        <v>0</v>
      </c>
      <c r="U76" s="35">
        <v>0</v>
      </c>
      <c r="V76" s="38">
        <v>0</v>
      </c>
    </row>
    <row r="77" spans="2:22" x14ac:dyDescent="0.35">
      <c r="B77" s="43">
        <v>107</v>
      </c>
      <c r="C77" s="37" t="s">
        <v>117</v>
      </c>
      <c r="D77" s="37" t="s">
        <v>63</v>
      </c>
      <c r="E77" s="37" t="s">
        <v>27</v>
      </c>
      <c r="F77" s="36">
        <v>3</v>
      </c>
      <c r="G77" s="43" t="s">
        <v>66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8">
        <v>0</v>
      </c>
      <c r="S77" s="35">
        <v>0</v>
      </c>
      <c r="T77" s="35">
        <v>0</v>
      </c>
      <c r="U77" s="35">
        <v>0</v>
      </c>
      <c r="V77" s="38">
        <v>0</v>
      </c>
    </row>
    <row r="78" spans="2:22" x14ac:dyDescent="0.35">
      <c r="B78" s="43">
        <v>107</v>
      </c>
      <c r="C78" s="37" t="s">
        <v>117</v>
      </c>
      <c r="D78" s="37" t="s">
        <v>63</v>
      </c>
      <c r="E78" s="37" t="s">
        <v>28</v>
      </c>
      <c r="F78" s="36">
        <v>3</v>
      </c>
      <c r="G78" s="43" t="s">
        <v>66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8">
        <v>0</v>
      </c>
      <c r="S78" s="35">
        <v>0</v>
      </c>
      <c r="T78" s="35">
        <v>0</v>
      </c>
      <c r="U78" s="35">
        <v>0</v>
      </c>
      <c r="V78" s="38">
        <v>0</v>
      </c>
    </row>
    <row r="79" spans="2:22" x14ac:dyDescent="0.35">
      <c r="B79" s="43">
        <v>107</v>
      </c>
      <c r="C79" s="37" t="s">
        <v>117</v>
      </c>
      <c r="D79" s="37" t="s">
        <v>63</v>
      </c>
      <c r="E79" s="37" t="s">
        <v>29</v>
      </c>
      <c r="F79" s="36">
        <v>3</v>
      </c>
      <c r="G79" s="43" t="s">
        <v>66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8">
        <v>0</v>
      </c>
      <c r="S79" s="35">
        <v>0</v>
      </c>
      <c r="T79" s="35">
        <v>0</v>
      </c>
      <c r="U79" s="35">
        <v>0</v>
      </c>
      <c r="V79" s="38">
        <v>0</v>
      </c>
    </row>
    <row r="80" spans="2:22" x14ac:dyDescent="0.35">
      <c r="B80" s="43">
        <v>107</v>
      </c>
      <c r="C80" s="37" t="s">
        <v>117</v>
      </c>
      <c r="D80" s="37" t="s">
        <v>63</v>
      </c>
      <c r="E80" s="37" t="s">
        <v>30</v>
      </c>
      <c r="F80" s="36">
        <v>4</v>
      </c>
      <c r="G80" s="43" t="s">
        <v>66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8">
        <v>0</v>
      </c>
      <c r="S80" s="35">
        <v>0</v>
      </c>
      <c r="T80" s="35">
        <v>0</v>
      </c>
      <c r="U80" s="35">
        <v>0</v>
      </c>
      <c r="V80" s="38">
        <v>0</v>
      </c>
    </row>
    <row r="81" spans="2:25" x14ac:dyDescent="0.35">
      <c r="B81" s="43">
        <v>107</v>
      </c>
      <c r="C81" s="37" t="s">
        <v>117</v>
      </c>
      <c r="D81" s="37" t="s">
        <v>63</v>
      </c>
      <c r="E81" s="37" t="s">
        <v>31</v>
      </c>
      <c r="F81" s="36">
        <v>4</v>
      </c>
      <c r="G81" s="43" t="s">
        <v>66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8">
        <v>0</v>
      </c>
      <c r="S81" s="35">
        <v>0</v>
      </c>
      <c r="T81" s="35">
        <v>0</v>
      </c>
      <c r="U81" s="35">
        <v>0</v>
      </c>
      <c r="V81" s="38">
        <v>0</v>
      </c>
    </row>
    <row r="82" spans="2:25" x14ac:dyDescent="0.35">
      <c r="B82" s="43">
        <v>107</v>
      </c>
      <c r="C82" s="37" t="s">
        <v>117</v>
      </c>
      <c r="D82" s="37" t="s">
        <v>63</v>
      </c>
      <c r="E82" s="37" t="s">
        <v>32</v>
      </c>
      <c r="F82" s="36">
        <v>4</v>
      </c>
      <c r="G82" s="43" t="s">
        <v>66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8">
        <v>0</v>
      </c>
      <c r="S82" s="35">
        <v>0</v>
      </c>
      <c r="T82" s="35">
        <v>0</v>
      </c>
      <c r="U82" s="35">
        <v>0</v>
      </c>
      <c r="V82" s="38">
        <v>0</v>
      </c>
    </row>
    <row r="83" spans="2:25" x14ac:dyDescent="0.35">
      <c r="B83" s="40">
        <v>107</v>
      </c>
      <c r="C83" s="46" t="s">
        <v>117</v>
      </c>
      <c r="D83" s="46"/>
      <c r="E83" s="46" t="s">
        <v>62</v>
      </c>
      <c r="F83" s="41"/>
      <c r="G83" s="40"/>
      <c r="H83" s="57">
        <f>SUM(H71:H82)</f>
        <v>0</v>
      </c>
      <c r="I83" s="57">
        <f>SUM(I71:I82)</f>
        <v>0</v>
      </c>
      <c r="J83" s="57">
        <f>SUM(J71:J82)</f>
        <v>0</v>
      </c>
      <c r="K83" s="57">
        <f>SUM(K71:K82)</f>
        <v>0</v>
      </c>
      <c r="L83" s="57">
        <f>SUM(L71:L82)</f>
        <v>0</v>
      </c>
      <c r="M83" s="57">
        <f>SUM(M71:M82)</f>
        <v>0</v>
      </c>
      <c r="N83" s="57">
        <f>SUM(N71:N82)</f>
        <v>0</v>
      </c>
      <c r="O83" s="57">
        <f>SUM(O71:O82)</f>
        <v>0</v>
      </c>
      <c r="P83" s="57">
        <f>SUM(P71:P82)</f>
        <v>0</v>
      </c>
      <c r="Q83" s="57">
        <f>SUM(Q71:Q82)</f>
        <v>0</v>
      </c>
      <c r="R83" s="39">
        <f>SUM(R71:R82)</f>
        <v>0</v>
      </c>
      <c r="S83" s="57">
        <f>SUM(S71:S82)</f>
        <v>0</v>
      </c>
      <c r="T83" s="57">
        <f>SUM(T71:T82)</f>
        <v>0</v>
      </c>
      <c r="U83" s="57">
        <f>SUM(U71:U82)</f>
        <v>0</v>
      </c>
      <c r="V83" s="39">
        <f>SUM(V71:V82)</f>
        <v>0</v>
      </c>
    </row>
    <row r="84" spans="2:25" x14ac:dyDescent="0.35">
      <c r="B84" s="63" t="s">
        <v>116</v>
      </c>
      <c r="C84" s="37" t="s">
        <v>115</v>
      </c>
      <c r="D84" s="37" t="s">
        <v>63</v>
      </c>
      <c r="E84" s="37" t="s">
        <v>21</v>
      </c>
      <c r="F84" s="36">
        <v>1</v>
      </c>
      <c r="G84" s="43" t="s">
        <v>66</v>
      </c>
      <c r="H84" s="35">
        <v>1.7877500000000001E-2</v>
      </c>
      <c r="I84" s="35">
        <v>5.1932895700803662E-4</v>
      </c>
      <c r="J84" s="35">
        <v>0.30600484749537787</v>
      </c>
      <c r="K84" s="35">
        <v>1.8974014999999997</v>
      </c>
      <c r="L84" s="35">
        <v>0.3402032759372961</v>
      </c>
      <c r="M84" s="35">
        <v>0.54372743794863354</v>
      </c>
      <c r="N84" s="35">
        <v>0.8839307138859297</v>
      </c>
      <c r="O84" s="35">
        <v>0.8839307138859297</v>
      </c>
      <c r="P84" s="35">
        <v>1.059466558260942E-2</v>
      </c>
      <c r="Q84" s="35">
        <v>0.33574919685999882</v>
      </c>
      <c r="R84" s="38">
        <v>9987.7420784356236</v>
      </c>
      <c r="S84" s="35">
        <v>0.18340394876982222</v>
      </c>
      <c r="T84" s="35">
        <v>3.8353246818495355E-2</v>
      </c>
      <c r="U84" s="35">
        <v>1.611709412094119E-2</v>
      </c>
      <c r="V84" s="38">
        <v>10003.040999408078</v>
      </c>
    </row>
    <row r="85" spans="2:25" x14ac:dyDescent="0.35">
      <c r="B85" s="63" t="s">
        <v>116</v>
      </c>
      <c r="C85" s="37" t="s">
        <v>115</v>
      </c>
      <c r="D85" s="37" t="s">
        <v>63</v>
      </c>
      <c r="E85" s="37" t="s">
        <v>22</v>
      </c>
      <c r="F85" s="36">
        <v>1</v>
      </c>
      <c r="G85" s="43" t="s">
        <v>66</v>
      </c>
      <c r="H85" s="35">
        <v>6.6249999999999989E-3</v>
      </c>
      <c r="I85" s="35">
        <v>5.1554343834521823E-4</v>
      </c>
      <c r="J85" s="35">
        <v>0.38035576828560963</v>
      </c>
      <c r="K85" s="35">
        <v>1.6753370000000003</v>
      </c>
      <c r="L85" s="35">
        <v>0.34507546631353275</v>
      </c>
      <c r="M85" s="35">
        <v>0.58591844738804888</v>
      </c>
      <c r="N85" s="35">
        <v>0.93099391370158158</v>
      </c>
      <c r="O85" s="35">
        <v>0.93099391370158158</v>
      </c>
      <c r="P85" s="35">
        <v>1.0510807285865271E-2</v>
      </c>
      <c r="Q85" s="35">
        <v>0.35731106959657749</v>
      </c>
      <c r="R85" s="38">
        <v>11485.687068347528</v>
      </c>
      <c r="S85" s="35">
        <v>0.2127773337667439</v>
      </c>
      <c r="T85" s="35">
        <v>4.0900723085303445E-2</v>
      </c>
      <c r="U85" s="35">
        <v>1.7191436541631452E-2</v>
      </c>
      <c r="V85" s="38">
        <v>11502.483525310601</v>
      </c>
    </row>
    <row r="86" spans="2:25" x14ac:dyDescent="0.35">
      <c r="B86" s="63" t="s">
        <v>116</v>
      </c>
      <c r="C86" s="37" t="s">
        <v>115</v>
      </c>
      <c r="D86" s="37" t="s">
        <v>63</v>
      </c>
      <c r="E86" s="37" t="s">
        <v>23</v>
      </c>
      <c r="F86" s="36">
        <v>1</v>
      </c>
      <c r="G86" s="43" t="s">
        <v>66</v>
      </c>
      <c r="H86" s="35">
        <v>3.515900000000001E-2</v>
      </c>
      <c r="I86" s="35">
        <v>1.6718254747932889E-4</v>
      </c>
      <c r="J86" s="35">
        <v>0.35834029617101981</v>
      </c>
      <c r="K86" s="35">
        <v>1.868762</v>
      </c>
      <c r="L86" s="35">
        <v>0.33074820858814141</v>
      </c>
      <c r="M86" s="35">
        <v>0.51809663053339883</v>
      </c>
      <c r="N86" s="35">
        <v>0.84884483912154007</v>
      </c>
      <c r="O86" s="35">
        <v>0.84884483912154007</v>
      </c>
      <c r="P86" s="35">
        <v>3.4113954199224729E-3</v>
      </c>
      <c r="Q86" s="35">
        <v>0.32124619597682924</v>
      </c>
      <c r="R86" s="38">
        <v>11197.583632795298</v>
      </c>
      <c r="S86" s="35">
        <v>0.20687005000751496</v>
      </c>
      <c r="T86" s="35">
        <v>3.6679396109373805E-2</v>
      </c>
      <c r="U86" s="35">
        <v>1.5420693212269205E-2</v>
      </c>
      <c r="V86" s="38">
        <v>11213.096034164493</v>
      </c>
    </row>
    <row r="87" spans="2:25" x14ac:dyDescent="0.35">
      <c r="B87" s="63" t="s">
        <v>116</v>
      </c>
      <c r="C87" s="37" t="s">
        <v>115</v>
      </c>
      <c r="D87" s="37" t="s">
        <v>63</v>
      </c>
      <c r="E87" s="37" t="s">
        <v>24</v>
      </c>
      <c r="F87" s="36">
        <v>2</v>
      </c>
      <c r="G87" s="43" t="s">
        <v>66</v>
      </c>
      <c r="H87" s="35">
        <v>1.5052999999999999E-2</v>
      </c>
      <c r="I87" s="35">
        <v>5.2920119157273422E-4</v>
      </c>
      <c r="J87" s="35">
        <v>0.31625389002149912</v>
      </c>
      <c r="K87" s="35">
        <v>1.6352114999999996</v>
      </c>
      <c r="L87" s="35">
        <v>0.28830649807115966</v>
      </c>
      <c r="M87" s="35">
        <v>0.45759302038872435</v>
      </c>
      <c r="N87" s="35">
        <v>0.74589951845988356</v>
      </c>
      <c r="O87" s="35">
        <v>0.74589951845988356</v>
      </c>
      <c r="P87" s="35">
        <v>1.079921053777088E-2</v>
      </c>
      <c r="Q87" s="35">
        <v>0.28327509924878336</v>
      </c>
      <c r="R87" s="38">
        <v>9077.8827117055771</v>
      </c>
      <c r="S87" s="35">
        <v>0.17183590512003585</v>
      </c>
      <c r="T87" s="35">
        <v>3.2298902666316999E-2</v>
      </c>
      <c r="U87" s="35">
        <v>1.3576756642418026E-2</v>
      </c>
      <c r="V87" s="38">
        <v>9091.2533262555116</v>
      </c>
    </row>
    <row r="88" spans="2:25" x14ac:dyDescent="0.35">
      <c r="B88" s="63" t="s">
        <v>116</v>
      </c>
      <c r="C88" s="37" t="s">
        <v>115</v>
      </c>
      <c r="D88" s="37" t="s">
        <v>63</v>
      </c>
      <c r="E88" s="37" t="s">
        <v>25</v>
      </c>
      <c r="F88" s="36">
        <v>2</v>
      </c>
      <c r="G88" s="43" t="s">
        <v>66</v>
      </c>
      <c r="H88" s="35">
        <v>1.4915E-3</v>
      </c>
      <c r="I88" s="35">
        <v>5.8019662475254012E-4</v>
      </c>
      <c r="J88" s="35">
        <v>0.39616917225269216</v>
      </c>
      <c r="K88" s="35">
        <v>1.6653650000000002</v>
      </c>
      <c r="L88" s="35">
        <v>0.33183224872867501</v>
      </c>
      <c r="M88" s="35">
        <v>0.56372194337855208</v>
      </c>
      <c r="N88" s="35">
        <v>0.89555419210722675</v>
      </c>
      <c r="O88" s="35">
        <v>0.89555419210722675</v>
      </c>
      <c r="P88" s="35">
        <v>1.1835865077254676E-2</v>
      </c>
      <c r="Q88" s="35">
        <v>0.34401198950676165</v>
      </c>
      <c r="R88" s="38">
        <v>10107.627587729308</v>
      </c>
      <c r="S88" s="35">
        <v>0.19179115471577646</v>
      </c>
      <c r="T88" s="35">
        <v>3.9331007066071753E-2</v>
      </c>
      <c r="U88" s="35">
        <v>1.65288012634092E-2</v>
      </c>
      <c r="V88" s="38">
        <v>10123.420456933858</v>
      </c>
    </row>
    <row r="89" spans="2:25" x14ac:dyDescent="0.35">
      <c r="B89" s="63" t="s">
        <v>116</v>
      </c>
      <c r="C89" s="37" t="s">
        <v>115</v>
      </c>
      <c r="D89" s="37" t="s">
        <v>63</v>
      </c>
      <c r="E89" s="37" t="s">
        <v>26</v>
      </c>
      <c r="F89" s="36">
        <v>2</v>
      </c>
      <c r="G89" s="43" t="s">
        <v>66</v>
      </c>
      <c r="H89" s="35">
        <v>1.1062000000000001E-2</v>
      </c>
      <c r="I89" s="35">
        <v>7.8219695340224103E-4</v>
      </c>
      <c r="J89" s="35">
        <v>0.37165348467823278</v>
      </c>
      <c r="K89" s="35">
        <v>1.9463789999999996</v>
      </c>
      <c r="L89" s="35">
        <v>0.3407245382750359</v>
      </c>
      <c r="M89" s="35">
        <v>0.55420517063171426</v>
      </c>
      <c r="N89" s="35">
        <v>0.89492970890675017</v>
      </c>
      <c r="O89" s="35">
        <v>0.89492970890675017</v>
      </c>
      <c r="P89" s="35">
        <v>1.5954077431340492E-2</v>
      </c>
      <c r="Q89" s="35">
        <v>0.34081707300563902</v>
      </c>
      <c r="R89" s="38">
        <v>10058.914967693612</v>
      </c>
      <c r="S89" s="35">
        <v>0.19070562951797779</v>
      </c>
      <c r="T89" s="35">
        <v>3.8981030919489401E-2</v>
      </c>
      <c r="U89" s="35">
        <v>1.6381862367928424E-2</v>
      </c>
      <c r="V89" s="38">
        <v>10074.584698513774</v>
      </c>
    </row>
    <row r="90" spans="2:25" x14ac:dyDescent="0.35">
      <c r="B90" s="63" t="s">
        <v>116</v>
      </c>
      <c r="C90" s="37" t="s">
        <v>115</v>
      </c>
      <c r="D90" s="37" t="s">
        <v>63</v>
      </c>
      <c r="E90" s="37" t="s">
        <v>27</v>
      </c>
      <c r="F90" s="36">
        <v>3</v>
      </c>
      <c r="G90" s="43" t="s">
        <v>66</v>
      </c>
      <c r="H90" s="35">
        <v>1.2769999999999997E-3</v>
      </c>
      <c r="I90" s="35">
        <v>8.2513984798810922E-4</v>
      </c>
      <c r="J90" s="35">
        <v>0.17348925957536462</v>
      </c>
      <c r="K90" s="35">
        <v>1.4279410000000003</v>
      </c>
      <c r="L90" s="35">
        <v>0.23108335063187466</v>
      </c>
      <c r="M90" s="35">
        <v>0.39363224508307459</v>
      </c>
      <c r="N90" s="35">
        <v>0.62471559571494928</v>
      </c>
      <c r="O90" s="35">
        <v>0.62471559571494928</v>
      </c>
      <c r="P90" s="35">
        <v>1.6835363739718244E-2</v>
      </c>
      <c r="Q90" s="35">
        <v>0.24108470327452142</v>
      </c>
      <c r="R90" s="38">
        <v>9254.6898596897026</v>
      </c>
      <c r="S90" s="35">
        <v>0.17288995634657411</v>
      </c>
      <c r="T90" s="35">
        <v>2.7389423158540791E-2</v>
      </c>
      <c r="U90" s="35">
        <v>1.1519112138516478E-2</v>
      </c>
      <c r="V90" s="38">
        <v>9266.7889756044224</v>
      </c>
    </row>
    <row r="91" spans="2:25" x14ac:dyDescent="0.35">
      <c r="B91" s="63" t="s">
        <v>116</v>
      </c>
      <c r="C91" s="37" t="s">
        <v>115</v>
      </c>
      <c r="D91" s="37" t="s">
        <v>63</v>
      </c>
      <c r="E91" s="37" t="s">
        <v>28</v>
      </c>
      <c r="F91" s="36">
        <v>3</v>
      </c>
      <c r="G91" s="43" t="s">
        <v>66</v>
      </c>
      <c r="H91" s="35">
        <v>7.1479999999999998E-3</v>
      </c>
      <c r="I91" s="35">
        <v>8.9338121983573279E-4</v>
      </c>
      <c r="J91" s="35">
        <v>0.46536754722446644</v>
      </c>
      <c r="K91" s="35">
        <v>1.8843105</v>
      </c>
      <c r="L91" s="35">
        <v>0.37228165054811757</v>
      </c>
      <c r="M91" s="35">
        <v>0.59715885032434113</v>
      </c>
      <c r="N91" s="35">
        <v>0.96944050087245837</v>
      </c>
      <c r="O91" s="35">
        <v>0.96944050087245837</v>
      </c>
      <c r="P91" s="35">
        <v>1.8217918298289906E-2</v>
      </c>
      <c r="Q91" s="35">
        <v>0.36806204273966608</v>
      </c>
      <c r="R91" s="38">
        <v>11311.209844963565</v>
      </c>
      <c r="S91" s="35">
        <v>0.21409055584878359</v>
      </c>
      <c r="T91" s="35">
        <v>4.2119890496126362E-2</v>
      </c>
      <c r="U91" s="35">
        <v>1.7702760071542364E-2</v>
      </c>
      <c r="V91" s="38">
        <v>11328.366151508804</v>
      </c>
    </row>
    <row r="92" spans="2:25" x14ac:dyDescent="0.35">
      <c r="B92" s="63" t="s">
        <v>116</v>
      </c>
      <c r="C92" s="37" t="s">
        <v>115</v>
      </c>
      <c r="D92" s="37" t="s">
        <v>63</v>
      </c>
      <c r="E92" s="37" t="s">
        <v>29</v>
      </c>
      <c r="F92" s="36">
        <v>3</v>
      </c>
      <c r="G92" s="43" t="s">
        <v>66</v>
      </c>
      <c r="H92" s="35">
        <v>1.3510000000000002E-3</v>
      </c>
      <c r="I92" s="35">
        <v>9.0331149495641414E-4</v>
      </c>
      <c r="J92" s="35">
        <v>0.4059989301723288</v>
      </c>
      <c r="K92" s="35">
        <v>1.89123</v>
      </c>
      <c r="L92" s="35">
        <v>0.33846567359242313</v>
      </c>
      <c r="M92" s="35">
        <v>0.57482458345735055</v>
      </c>
      <c r="N92" s="35">
        <v>0.91329025704977351</v>
      </c>
      <c r="O92" s="35">
        <v>0.91329025704977351</v>
      </c>
      <c r="P92" s="35">
        <v>1.8424843761542707E-2</v>
      </c>
      <c r="Q92" s="35">
        <v>0.35065138148241065</v>
      </c>
      <c r="R92" s="38">
        <v>9701.625805243275</v>
      </c>
      <c r="S92" s="35">
        <v>0.18468010728965004</v>
      </c>
      <c r="T92" s="35">
        <v>4.0117267685072837E-2</v>
      </c>
      <c r="U92" s="35">
        <v>1.6856792563803485E-2</v>
      </c>
      <c r="V92" s="38">
        <v>9717.4279241839304</v>
      </c>
      <c r="Y92" s="35"/>
    </row>
    <row r="93" spans="2:25" x14ac:dyDescent="0.35">
      <c r="B93" s="63" t="s">
        <v>116</v>
      </c>
      <c r="C93" s="37" t="s">
        <v>115</v>
      </c>
      <c r="D93" s="37" t="s">
        <v>63</v>
      </c>
      <c r="E93" s="37" t="s">
        <v>30</v>
      </c>
      <c r="F93" s="36">
        <v>4</v>
      </c>
      <c r="G93" s="43" t="s">
        <v>66</v>
      </c>
      <c r="H93" s="35">
        <v>0.112848</v>
      </c>
      <c r="I93" s="35">
        <v>5.3066943551589862E-4</v>
      </c>
      <c r="J93" s="35">
        <v>0.32957419603636201</v>
      </c>
      <c r="K93" s="35">
        <v>1.5224814999999996</v>
      </c>
      <c r="L93" s="35">
        <v>0.23163925669438432</v>
      </c>
      <c r="M93" s="35">
        <v>0.36079016398451585</v>
      </c>
      <c r="N93" s="35">
        <v>0.59242942067890025</v>
      </c>
      <c r="O93" s="35">
        <v>0.59242942067890025</v>
      </c>
      <c r="P93" s="35">
        <v>1.0836529400067123E-2</v>
      </c>
      <c r="Q93" s="35">
        <v>0.22497334449071368</v>
      </c>
      <c r="R93" s="38">
        <v>6915.6536521719681</v>
      </c>
      <c r="S93" s="35">
        <v>0.12862441662856833</v>
      </c>
      <c r="T93" s="35">
        <v>2.5507514629683575E-2</v>
      </c>
      <c r="U93" s="35">
        <v>1.0720440741531043E-2</v>
      </c>
      <c r="V93" s="38">
        <v>6926.0146272144339</v>
      </c>
      <c r="Y93" s="35"/>
    </row>
    <row r="94" spans="2:25" x14ac:dyDescent="0.35">
      <c r="B94" s="63" t="s">
        <v>116</v>
      </c>
      <c r="C94" s="37" t="s">
        <v>115</v>
      </c>
      <c r="D94" s="37" t="s">
        <v>63</v>
      </c>
      <c r="E94" s="37" t="s">
        <v>31</v>
      </c>
      <c r="F94" s="36">
        <v>4</v>
      </c>
      <c r="G94" s="43" t="s">
        <v>66</v>
      </c>
      <c r="H94" s="35">
        <v>2.0812999999999991E-2</v>
      </c>
      <c r="I94" s="35">
        <v>7.871592497230523E-4</v>
      </c>
      <c r="J94" s="35">
        <v>0.43050485207402633</v>
      </c>
      <c r="K94" s="35">
        <v>1.8505095</v>
      </c>
      <c r="L94" s="35">
        <v>0.32192234760292049</v>
      </c>
      <c r="M94" s="35">
        <v>0.51180294026968509</v>
      </c>
      <c r="N94" s="35">
        <v>0.83372528787260558</v>
      </c>
      <c r="O94" s="35">
        <v>0.83372528787260558</v>
      </c>
      <c r="P94" s="35">
        <v>1.605895324178978E-2</v>
      </c>
      <c r="Q94" s="35">
        <v>0.31643615575172779</v>
      </c>
      <c r="R94" s="38">
        <v>9613.8302198523088</v>
      </c>
      <c r="S94" s="35">
        <v>0.17693354794836397</v>
      </c>
      <c r="T94" s="35">
        <v>3.6132195234038537E-2</v>
      </c>
      <c r="U94" s="35">
        <v>1.5184669751744671E-2</v>
      </c>
      <c r="V94" s="38">
        <v>9628.3593909318824</v>
      </c>
      <c r="Y94" s="35"/>
    </row>
    <row r="95" spans="2:25" x14ac:dyDescent="0.35">
      <c r="B95" s="63" t="s">
        <v>116</v>
      </c>
      <c r="C95" s="37" t="s">
        <v>115</v>
      </c>
      <c r="D95" s="37" t="s">
        <v>63</v>
      </c>
      <c r="E95" s="37" t="s">
        <v>32</v>
      </c>
      <c r="F95" s="36">
        <v>4</v>
      </c>
      <c r="G95" s="43" t="s">
        <v>66</v>
      </c>
      <c r="H95" s="35">
        <v>1.5145E-3</v>
      </c>
      <c r="I95" s="35">
        <v>7.344475519385753E-4</v>
      </c>
      <c r="J95" s="35">
        <v>0.47376116081684827</v>
      </c>
      <c r="K95" s="35">
        <v>1.8023169999999999</v>
      </c>
      <c r="L95" s="35">
        <v>0.33448090023738647</v>
      </c>
      <c r="M95" s="35">
        <v>0.56832228084313785</v>
      </c>
      <c r="N95" s="35">
        <v>0.90280318108052426</v>
      </c>
      <c r="O95" s="35">
        <v>0.90280318108052426</v>
      </c>
      <c r="P95" s="35">
        <v>1.4984132723861194E-2</v>
      </c>
      <c r="Q95" s="35">
        <v>0.3469017475523738</v>
      </c>
      <c r="R95" s="38">
        <v>9660.889091671299</v>
      </c>
      <c r="S95" s="35">
        <v>0.18355458149671799</v>
      </c>
      <c r="T95" s="35">
        <v>3.9644929776532063E-2</v>
      </c>
      <c r="U95" s="35">
        <v>1.6658555083708816E-2</v>
      </c>
      <c r="V95" s="38">
        <v>9676.5345263439867</v>
      </c>
      <c r="Y95" s="35"/>
    </row>
    <row r="96" spans="2:25" x14ac:dyDescent="0.35">
      <c r="B96" s="62" t="s">
        <v>116</v>
      </c>
      <c r="C96" s="46" t="s">
        <v>115</v>
      </c>
      <c r="D96" s="46"/>
      <c r="E96" s="46" t="s">
        <v>62</v>
      </c>
      <c r="F96" s="41"/>
      <c r="G96" s="40"/>
      <c r="H96" s="57">
        <f>SUM(H84:H95)</f>
        <v>0.23221950000000002</v>
      </c>
      <c r="I96" s="57">
        <f>SUM(I84:I95)</f>
        <v>7.767758512517881E-3</v>
      </c>
      <c r="J96" s="57">
        <f>SUM(J84:J95)</f>
        <v>4.4074734048038273</v>
      </c>
      <c r="K96" s="57">
        <f>SUM(K84:K95)</f>
        <v>21.067245500000002</v>
      </c>
      <c r="L96" s="57">
        <f>SUM(L84:L95)</f>
        <v>3.8067634152209475</v>
      </c>
      <c r="M96" s="57">
        <f>SUM(M84:M95)</f>
        <v>6.2297937142311763</v>
      </c>
      <c r="N96" s="57">
        <f>SUM(N84:N95)</f>
        <v>10.036557129452122</v>
      </c>
      <c r="O96" s="57">
        <f>SUM(O84:O95)</f>
        <v>10.036557129452122</v>
      </c>
      <c r="P96" s="57">
        <f>SUM(P84:P95)</f>
        <v>0.15846376250003216</v>
      </c>
      <c r="Q96" s="57">
        <f>SUM(Q84:Q95)</f>
        <v>3.8305199994860031</v>
      </c>
      <c r="R96" s="39">
        <f>SUM(R84:R95)</f>
        <v>118373.33652029908</v>
      </c>
      <c r="S96" s="57">
        <f>SUM(S84:S95)</f>
        <v>2.2181571874565291</v>
      </c>
      <c r="T96" s="57">
        <f>SUM(T84:T95)</f>
        <v>0.43745552764504497</v>
      </c>
      <c r="U96" s="57">
        <f>SUM(U84:U95)</f>
        <v>0.18385897449944433</v>
      </c>
      <c r="V96" s="39">
        <f>SUM(V84:V95)</f>
        <v>118551.37063637377</v>
      </c>
    </row>
    <row r="97" spans="2:22" x14ac:dyDescent="0.35">
      <c r="B97" s="63" t="s">
        <v>114</v>
      </c>
      <c r="C97" s="37" t="s">
        <v>113</v>
      </c>
      <c r="D97" s="37" t="s">
        <v>63</v>
      </c>
      <c r="E97" s="37" t="s">
        <v>21</v>
      </c>
      <c r="F97" s="36">
        <v>1</v>
      </c>
      <c r="G97" s="43" t="s">
        <v>66</v>
      </c>
      <c r="H97" s="35">
        <v>4.9884000000000005E-2</v>
      </c>
      <c r="I97" s="35">
        <v>6.1089470956958447E-4</v>
      </c>
      <c r="J97" s="35">
        <v>0.16002160051153902</v>
      </c>
      <c r="K97" s="35">
        <v>1.6468384999999999</v>
      </c>
      <c r="L97" s="35">
        <v>0.37805687976203073</v>
      </c>
      <c r="M97" s="35">
        <v>0.63822505508213789</v>
      </c>
      <c r="N97" s="35">
        <v>1.0162819348441687</v>
      </c>
      <c r="O97" s="35">
        <v>1.0162819348441687</v>
      </c>
      <c r="P97" s="35">
        <v>1.2457513725584885E-2</v>
      </c>
      <c r="Q97" s="35">
        <v>0.39443063777171056</v>
      </c>
      <c r="R97" s="38">
        <v>11734.345790696238</v>
      </c>
      <c r="S97" s="35">
        <v>0.21552679004207534</v>
      </c>
      <c r="T97" s="35">
        <v>4.514735517296125E-2</v>
      </c>
      <c r="U97" s="35">
        <v>1.8972084732293028E-2</v>
      </c>
      <c r="V97" s="38">
        <v>11752.34458993825</v>
      </c>
    </row>
    <row r="98" spans="2:22" x14ac:dyDescent="0.35">
      <c r="B98" s="63" t="s">
        <v>114</v>
      </c>
      <c r="C98" s="37" t="s">
        <v>113</v>
      </c>
      <c r="D98" s="37" t="s">
        <v>63</v>
      </c>
      <c r="E98" s="37" t="s">
        <v>22</v>
      </c>
      <c r="F98" s="36">
        <v>1</v>
      </c>
      <c r="G98" s="43" t="s">
        <v>66</v>
      </c>
      <c r="H98" s="35">
        <v>2.8295999999999995E-2</v>
      </c>
      <c r="I98" s="35">
        <v>1.0218479105290338E-4</v>
      </c>
      <c r="J98" s="35">
        <v>2.3227633526721105E-2</v>
      </c>
      <c r="K98" s="35">
        <v>0.65082700000000004</v>
      </c>
      <c r="L98" s="35">
        <v>8.4068650444403148E-2</v>
      </c>
      <c r="M98" s="35">
        <v>0.10552079748252391</v>
      </c>
      <c r="N98" s="35">
        <v>0.18958944792692708</v>
      </c>
      <c r="O98" s="35">
        <v>0.18958944792692708</v>
      </c>
      <c r="P98" s="35">
        <v>2.0993015628341851E-3</v>
      </c>
      <c r="Q98" s="35">
        <v>7.4022963751772475E-2</v>
      </c>
      <c r="R98" s="38">
        <v>2398.5842297961694</v>
      </c>
      <c r="S98" s="35">
        <v>4.4546538713056194E-2</v>
      </c>
      <c r="T98" s="35">
        <v>8.1235301857257112E-3</v>
      </c>
      <c r="U98" s="35">
        <v>3.4149992689395852E-3</v>
      </c>
      <c r="V98" s="38">
        <v>2401.9842683793531</v>
      </c>
    </row>
    <row r="99" spans="2:22" x14ac:dyDescent="0.35">
      <c r="B99" s="63" t="s">
        <v>114</v>
      </c>
      <c r="C99" s="37" t="s">
        <v>113</v>
      </c>
      <c r="D99" s="37" t="s">
        <v>63</v>
      </c>
      <c r="E99" s="37" t="s">
        <v>23</v>
      </c>
      <c r="F99" s="36">
        <v>1</v>
      </c>
      <c r="G99" s="43" t="s">
        <v>66</v>
      </c>
      <c r="H99" s="35">
        <v>1.3921500000000002E-2</v>
      </c>
      <c r="I99" s="35">
        <v>7.5475536419573397E-5</v>
      </c>
      <c r="J99" s="35">
        <v>6.5428810656851535E-2</v>
      </c>
      <c r="K99" s="35">
        <v>1.5910845000000005</v>
      </c>
      <c r="L99" s="35">
        <v>0.1576541051613754</v>
      </c>
      <c r="M99" s="35">
        <v>0.26614725279931117</v>
      </c>
      <c r="N99" s="35">
        <v>0.42380135796068652</v>
      </c>
      <c r="O99" s="35">
        <v>0.42380135796068652</v>
      </c>
      <c r="P99" s="35">
        <v>1.5473598511460674E-3</v>
      </c>
      <c r="Q99" s="35">
        <v>0.16954861741788821</v>
      </c>
      <c r="R99" s="38">
        <v>5661.4028181700533</v>
      </c>
      <c r="S99" s="35">
        <v>0.10541996587580812</v>
      </c>
      <c r="T99" s="35">
        <v>1.9034142741800875E-2</v>
      </c>
      <c r="U99" s="35">
        <v>8.0018744236210106E-3</v>
      </c>
      <c r="V99" s="38">
        <v>5669.3986250411544</v>
      </c>
    </row>
    <row r="100" spans="2:22" x14ac:dyDescent="0.35">
      <c r="B100" s="63" t="s">
        <v>114</v>
      </c>
      <c r="C100" s="37" t="s">
        <v>113</v>
      </c>
      <c r="D100" s="37" t="s">
        <v>63</v>
      </c>
      <c r="E100" s="37" t="s">
        <v>24</v>
      </c>
      <c r="F100" s="36">
        <v>2</v>
      </c>
      <c r="G100" s="43" t="s">
        <v>66</v>
      </c>
      <c r="H100" s="35">
        <v>7.7250000000000007E-4</v>
      </c>
      <c r="I100" s="35">
        <v>8.2840029249983758E-4</v>
      </c>
      <c r="J100" s="35">
        <v>0.25513441748196569</v>
      </c>
      <c r="K100" s="35">
        <v>1.7782794999999998</v>
      </c>
      <c r="L100" s="35">
        <v>0.38467101684086363</v>
      </c>
      <c r="M100" s="35">
        <v>0.64939085638726435</v>
      </c>
      <c r="N100" s="35">
        <v>1.0340618732281281</v>
      </c>
      <c r="O100" s="35">
        <v>1.0340618732281281</v>
      </c>
      <c r="P100" s="35">
        <v>1.6886214774617096E-2</v>
      </c>
      <c r="Q100" s="35">
        <v>0.4010802310679783</v>
      </c>
      <c r="R100" s="38">
        <v>13231.828845701775</v>
      </c>
      <c r="S100" s="35">
        <v>0.25010402016912453</v>
      </c>
      <c r="T100" s="35">
        <v>4.5926920105652372E-2</v>
      </c>
      <c r="U100" s="35">
        <v>1.9306538787215315E-2</v>
      </c>
      <c r="V100" s="38">
        <v>13251.002392094511</v>
      </c>
    </row>
    <row r="101" spans="2:22" x14ac:dyDescent="0.35">
      <c r="B101" s="63" t="s">
        <v>114</v>
      </c>
      <c r="C101" s="37" t="s">
        <v>113</v>
      </c>
      <c r="D101" s="37" t="s">
        <v>63</v>
      </c>
      <c r="E101" s="37" t="s">
        <v>25</v>
      </c>
      <c r="F101" s="36">
        <v>2</v>
      </c>
      <c r="G101" s="43" t="s">
        <v>66</v>
      </c>
      <c r="H101" s="35">
        <v>9.304000000000005E-3</v>
      </c>
      <c r="I101" s="35">
        <v>3.651164007534393E-4</v>
      </c>
      <c r="J101" s="35">
        <v>9.4251806879949759E-2</v>
      </c>
      <c r="K101" s="35">
        <v>1.1737079999999998</v>
      </c>
      <c r="L101" s="35">
        <v>0.1965153466394724</v>
      </c>
      <c r="M101" s="35">
        <v>0.29075269300883794</v>
      </c>
      <c r="N101" s="35">
        <v>0.48726803964831034</v>
      </c>
      <c r="O101" s="35">
        <v>0.48726803964831034</v>
      </c>
      <c r="P101" s="35">
        <v>7.464816163872727E-3</v>
      </c>
      <c r="Q101" s="35">
        <v>0.18875905070812091</v>
      </c>
      <c r="R101" s="38">
        <v>5639.2382775772821</v>
      </c>
      <c r="S101" s="35">
        <v>0.10687687196090957</v>
      </c>
      <c r="T101" s="35">
        <v>2.1275029020602975E-2</v>
      </c>
      <c r="U101" s="35">
        <v>8.941498044281947E-3</v>
      </c>
      <c r="V101" s="38">
        <v>5647.868712682648</v>
      </c>
    </row>
    <row r="102" spans="2:22" x14ac:dyDescent="0.35">
      <c r="B102" s="63" t="s">
        <v>114</v>
      </c>
      <c r="C102" s="37" t="s">
        <v>113</v>
      </c>
      <c r="D102" s="37" t="s">
        <v>63</v>
      </c>
      <c r="E102" s="37" t="s">
        <v>26</v>
      </c>
      <c r="F102" s="36">
        <v>2</v>
      </c>
      <c r="G102" s="43" t="s">
        <v>66</v>
      </c>
      <c r="H102" s="35">
        <v>5.7755000000000011E-3</v>
      </c>
      <c r="I102" s="35">
        <v>9.0662321818850043E-4</v>
      </c>
      <c r="J102" s="35">
        <v>0.24660438948728905</v>
      </c>
      <c r="K102" s="35">
        <v>1.6526934999999998</v>
      </c>
      <c r="L102" s="35">
        <v>0.35756144701388354</v>
      </c>
      <c r="M102" s="35">
        <v>0.6036252385073092</v>
      </c>
      <c r="N102" s="35">
        <v>0.96118668552119257</v>
      </c>
      <c r="O102" s="35">
        <v>0.96118668552119257</v>
      </c>
      <c r="P102" s="35">
        <v>1.8487679860565175E-2</v>
      </c>
      <c r="Q102" s="35">
        <v>0.37329603503959141</v>
      </c>
      <c r="R102" s="38">
        <v>11277.250096784301</v>
      </c>
      <c r="S102" s="35">
        <v>0.21351665203862624</v>
      </c>
      <c r="T102" s="35">
        <v>4.2709914758926139E-2</v>
      </c>
      <c r="U102" s="35">
        <v>1.7949949611341946E-2</v>
      </c>
      <c r="V102" s="38">
        <v>11294.546690452498</v>
      </c>
    </row>
    <row r="103" spans="2:22" x14ac:dyDescent="0.35">
      <c r="B103" s="63" t="s">
        <v>114</v>
      </c>
      <c r="C103" s="37" t="s">
        <v>113</v>
      </c>
      <c r="D103" s="37" t="s">
        <v>63</v>
      </c>
      <c r="E103" s="37" t="s">
        <v>27</v>
      </c>
      <c r="F103" s="36">
        <v>3</v>
      </c>
      <c r="G103" s="43" t="s">
        <v>66</v>
      </c>
      <c r="H103" s="35">
        <v>4.5508E-2</v>
      </c>
      <c r="I103" s="35">
        <v>1.0665796273858366E-3</v>
      </c>
      <c r="J103" s="35">
        <v>0.17931169012899564</v>
      </c>
      <c r="K103" s="35">
        <v>1.5078610000000003</v>
      </c>
      <c r="L103" s="35">
        <v>0.2982159431288755</v>
      </c>
      <c r="M103" s="35">
        <v>0.47308720372876462</v>
      </c>
      <c r="N103" s="35">
        <v>0.7713031468576399</v>
      </c>
      <c r="O103" s="35">
        <v>0.7713031468576399</v>
      </c>
      <c r="P103" s="35">
        <v>2.1748884856690576E-2</v>
      </c>
      <c r="Q103" s="35">
        <v>0.29788064577182422</v>
      </c>
      <c r="R103" s="38">
        <v>11496.756386608928</v>
      </c>
      <c r="S103" s="35">
        <v>0.21487256030818183</v>
      </c>
      <c r="T103" s="35">
        <v>3.3939992924103039E-2</v>
      </c>
      <c r="U103" s="35">
        <v>1.4274212359929277E-2</v>
      </c>
      <c r="V103" s="38">
        <v>11511.766916422441</v>
      </c>
    </row>
    <row r="104" spans="2:22" x14ac:dyDescent="0.35">
      <c r="B104" s="63" t="s">
        <v>114</v>
      </c>
      <c r="C104" s="37" t="s">
        <v>113</v>
      </c>
      <c r="D104" s="37" t="s">
        <v>63</v>
      </c>
      <c r="E104" s="37" t="s">
        <v>28</v>
      </c>
      <c r="F104" s="36">
        <v>3</v>
      </c>
      <c r="G104" s="43" t="s">
        <v>66</v>
      </c>
      <c r="H104" s="35">
        <v>1.2363500000000001E-2</v>
      </c>
      <c r="I104" s="35">
        <v>7.8503032968906265E-4</v>
      </c>
      <c r="J104" s="35">
        <v>0.22122681616892245</v>
      </c>
      <c r="K104" s="35">
        <v>1.6674880000000001</v>
      </c>
      <c r="L104" s="35">
        <v>0.30980285307625494</v>
      </c>
      <c r="M104" s="35">
        <v>0.52300051540830139</v>
      </c>
      <c r="N104" s="35">
        <v>0.83280336848455661</v>
      </c>
      <c r="O104" s="35">
        <v>0.83280336848455661</v>
      </c>
      <c r="P104" s="35">
        <v>1.60181014423014E-2</v>
      </c>
      <c r="Q104" s="35">
        <v>0.3248206746768707</v>
      </c>
      <c r="R104" s="38">
        <v>9520.3309426856049</v>
      </c>
      <c r="S104" s="35">
        <v>0.18059178679564852</v>
      </c>
      <c r="T104" s="35">
        <v>3.7061879153497873E-2</v>
      </c>
      <c r="U104" s="35">
        <v>1.5575173529362045E-2</v>
      </c>
      <c r="V104" s="38">
        <v>9535.2089106915591</v>
      </c>
    </row>
    <row r="105" spans="2:22" x14ac:dyDescent="0.35">
      <c r="B105" s="63" t="s">
        <v>114</v>
      </c>
      <c r="C105" s="37" t="s">
        <v>113</v>
      </c>
      <c r="D105" s="37" t="s">
        <v>63</v>
      </c>
      <c r="E105" s="37" t="s">
        <v>29</v>
      </c>
      <c r="F105" s="36">
        <v>3</v>
      </c>
      <c r="G105" s="43" t="s">
        <v>66</v>
      </c>
      <c r="H105" s="35">
        <v>5.1065000000000025E-3</v>
      </c>
      <c r="I105" s="35">
        <v>9.4091806407750644E-4</v>
      </c>
      <c r="J105" s="35">
        <v>0.25152025902744579</v>
      </c>
      <c r="K105" s="35">
        <v>1.6293790000000001</v>
      </c>
      <c r="L105" s="35">
        <v>0.35239411012443678</v>
      </c>
      <c r="M105" s="35">
        <v>0.59490188483372675</v>
      </c>
      <c r="N105" s="35">
        <v>0.94729599495816352</v>
      </c>
      <c r="O105" s="35">
        <v>0.94729599495816352</v>
      </c>
      <c r="P105" s="35">
        <v>1.9193326803240981E-2</v>
      </c>
      <c r="Q105" s="35">
        <v>0.36806164734034141</v>
      </c>
      <c r="R105" s="38">
        <v>10206.685219065488</v>
      </c>
      <c r="S105" s="35">
        <v>0.19429199826877494</v>
      </c>
      <c r="T105" s="35">
        <v>4.2099237035533497E-2</v>
      </c>
      <c r="U105" s="35">
        <v>1.7689700686934914E-2</v>
      </c>
      <c r="V105" s="38">
        <v>10223.281692831424</v>
      </c>
    </row>
    <row r="106" spans="2:22" x14ac:dyDescent="0.35">
      <c r="B106" s="63" t="s">
        <v>114</v>
      </c>
      <c r="C106" s="37" t="s">
        <v>113</v>
      </c>
      <c r="D106" s="37" t="s">
        <v>63</v>
      </c>
      <c r="E106" s="37" t="s">
        <v>30</v>
      </c>
      <c r="F106" s="36">
        <v>4</v>
      </c>
      <c r="G106" s="43" t="s">
        <v>66</v>
      </c>
      <c r="H106" s="35">
        <v>3.3659999999999989E-2</v>
      </c>
      <c r="I106" s="35">
        <v>7.5724726386825749E-4</v>
      </c>
      <c r="J106" s="35">
        <v>0.46643891734068144</v>
      </c>
      <c r="K106" s="35">
        <v>2.0708715</v>
      </c>
      <c r="L106" s="35">
        <v>0.38197697086524512</v>
      </c>
      <c r="M106" s="35">
        <v>0.59524247310504919</v>
      </c>
      <c r="N106" s="35">
        <v>0.97721944397029414</v>
      </c>
      <c r="O106" s="35">
        <v>0.97721944397029414</v>
      </c>
      <c r="P106" s="35">
        <v>1.5446957177638101E-2</v>
      </c>
      <c r="Q106" s="35">
        <v>0.37404660404818868</v>
      </c>
      <c r="R106" s="38">
        <v>11236.217078956741</v>
      </c>
      <c r="S106" s="35">
        <v>0.2102069326491057</v>
      </c>
      <c r="T106" s="35">
        <v>4.276673288119176E-2</v>
      </c>
      <c r="U106" s="35">
        <v>1.7973029830745474E-2</v>
      </c>
      <c r="V106" s="38">
        <v>11253.436057284433</v>
      </c>
    </row>
    <row r="107" spans="2:22" x14ac:dyDescent="0.35">
      <c r="B107" s="63" t="s">
        <v>114</v>
      </c>
      <c r="C107" s="37" t="s">
        <v>113</v>
      </c>
      <c r="D107" s="37" t="s">
        <v>63</v>
      </c>
      <c r="E107" s="37" t="s">
        <v>31</v>
      </c>
      <c r="F107" s="36">
        <v>4</v>
      </c>
      <c r="G107" s="43" t="s">
        <v>66</v>
      </c>
      <c r="H107" s="35">
        <v>2.5275000000000002E-3</v>
      </c>
      <c r="I107" s="35">
        <v>9.3282082156921219E-4</v>
      </c>
      <c r="J107" s="35">
        <v>0.5024549100542377</v>
      </c>
      <c r="K107" s="35">
        <v>2.0278345</v>
      </c>
      <c r="L107" s="35">
        <v>0.36053019563852473</v>
      </c>
      <c r="M107" s="35">
        <v>0.60863699693815487</v>
      </c>
      <c r="N107" s="35">
        <v>0.96916719257667994</v>
      </c>
      <c r="O107" s="35">
        <v>0.96916719257667994</v>
      </c>
      <c r="P107" s="35">
        <v>1.9024333627592052E-2</v>
      </c>
      <c r="Q107" s="35">
        <v>0.37656262307960159</v>
      </c>
      <c r="R107" s="38">
        <v>11392.996186987235</v>
      </c>
      <c r="S107" s="35">
        <v>0.20958629724905878</v>
      </c>
      <c r="T107" s="35">
        <v>4.3071358634077364E-2</v>
      </c>
      <c r="U107" s="35">
        <v>1.810058009401385E-2</v>
      </c>
      <c r="V107" s="38">
        <v>11410.278513348241</v>
      </c>
    </row>
    <row r="108" spans="2:22" x14ac:dyDescent="0.35">
      <c r="B108" s="63" t="s">
        <v>114</v>
      </c>
      <c r="C108" s="37" t="s">
        <v>113</v>
      </c>
      <c r="D108" s="37" t="s">
        <v>63</v>
      </c>
      <c r="E108" s="37" t="s">
        <v>32</v>
      </c>
      <c r="F108" s="36">
        <v>4</v>
      </c>
      <c r="G108" s="43" t="s">
        <v>66</v>
      </c>
      <c r="H108" s="35">
        <v>1.2045000000000001E-3</v>
      </c>
      <c r="I108" s="35">
        <v>7.7238661179430523E-4</v>
      </c>
      <c r="J108" s="35">
        <v>0.40250922742333117</v>
      </c>
      <c r="K108" s="35">
        <v>1.9063600000000003</v>
      </c>
      <c r="L108" s="35">
        <v>0.35050542879740409</v>
      </c>
      <c r="M108" s="35">
        <v>0.59171346581927331</v>
      </c>
      <c r="N108" s="35">
        <v>0.9422188946166774</v>
      </c>
      <c r="O108" s="35">
        <v>0.9422188946166774</v>
      </c>
      <c r="P108" s="35">
        <v>1.57589393766457E-2</v>
      </c>
      <c r="Q108" s="35">
        <v>0.36666756802666201</v>
      </c>
      <c r="R108" s="38">
        <v>10216.774985286056</v>
      </c>
      <c r="S108" s="35">
        <v>0.19412779129255858</v>
      </c>
      <c r="T108" s="35">
        <v>4.1897281712918906E-2</v>
      </c>
      <c r="U108" s="35">
        <v>1.7605011700668315E-2</v>
      </c>
      <c r="V108" s="38">
        <v>10233.313343096172</v>
      </c>
    </row>
    <row r="109" spans="2:22" x14ac:dyDescent="0.35">
      <c r="B109" s="62" t="s">
        <v>114</v>
      </c>
      <c r="C109" s="46" t="s">
        <v>113</v>
      </c>
      <c r="D109" s="46"/>
      <c r="E109" s="46" t="s">
        <v>62</v>
      </c>
      <c r="F109" s="41"/>
      <c r="G109" s="40"/>
      <c r="H109" s="57">
        <f>SUM(H97:H108)</f>
        <v>0.20832349999999999</v>
      </c>
      <c r="I109" s="57">
        <f>SUM(I97:I108)</f>
        <v>8.1436776668680176E-3</v>
      </c>
      <c r="J109" s="57">
        <f>SUM(J97:J108)</f>
        <v>2.86813047868793</v>
      </c>
      <c r="K109" s="57">
        <f>SUM(K97:K108)</f>
        <v>19.303225000000001</v>
      </c>
      <c r="L109" s="57">
        <f>SUM(L97:L108)</f>
        <v>3.6119529474927701</v>
      </c>
      <c r="M109" s="57">
        <f>SUM(M97:M108)</f>
        <v>5.9402444331006548</v>
      </c>
      <c r="N109" s="57">
        <f>SUM(N97:N108)</f>
        <v>9.5521973805934266</v>
      </c>
      <c r="O109" s="57">
        <f>SUM(O97:O108)</f>
        <v>9.5521973805934266</v>
      </c>
      <c r="P109" s="57">
        <f>SUM(P97:P108)</f>
        <v>0.16613342922272895</v>
      </c>
      <c r="Q109" s="57">
        <f>SUM(Q97:Q108)</f>
        <v>3.70917729870055</v>
      </c>
      <c r="R109" s="39">
        <f>SUM(R97:R108)</f>
        <v>114012.41085831587</v>
      </c>
      <c r="S109" s="57">
        <f>SUM(S97:S108)</f>
        <v>2.1396682053629283</v>
      </c>
      <c r="T109" s="57">
        <f>SUM(T97:T108)</f>
        <v>0.42305337432699175</v>
      </c>
      <c r="U109" s="57">
        <f>SUM(U97:U108)</f>
        <v>0.1778046530693467</v>
      </c>
      <c r="V109" s="39">
        <f>SUM(V97:V108)</f>
        <v>114184.43071226269</v>
      </c>
    </row>
    <row r="110" spans="2:22" x14ac:dyDescent="0.35">
      <c r="B110" s="63" t="s">
        <v>112</v>
      </c>
      <c r="C110" s="37" t="s">
        <v>111</v>
      </c>
      <c r="D110" s="37" t="s">
        <v>63</v>
      </c>
      <c r="E110" s="37" t="s">
        <v>21</v>
      </c>
      <c r="F110" s="36">
        <v>1</v>
      </c>
      <c r="G110" s="43" t="s">
        <v>66</v>
      </c>
      <c r="H110" s="35">
        <v>4.8731999999999984E-2</v>
      </c>
      <c r="I110" s="35">
        <v>4.9703037676589721E-4</v>
      </c>
      <c r="J110" s="35">
        <v>0.25886110347979285</v>
      </c>
      <c r="K110" s="35">
        <v>1.5609704999999998</v>
      </c>
      <c r="L110" s="35">
        <v>0.30664801511670126</v>
      </c>
      <c r="M110" s="35">
        <v>0.49175103445929158</v>
      </c>
      <c r="N110" s="35">
        <v>0.79839904957599273</v>
      </c>
      <c r="O110" s="35">
        <v>0.79839904957599273</v>
      </c>
      <c r="P110" s="35">
        <v>1.0138314663115353E-2</v>
      </c>
      <c r="Q110" s="35">
        <v>0.30349767052246535</v>
      </c>
      <c r="R110" s="38">
        <v>8996.2277085740698</v>
      </c>
      <c r="S110" s="35">
        <v>0.16541403393106857</v>
      </c>
      <c r="T110" s="35">
        <v>3.4662684599051974E-2</v>
      </c>
      <c r="U110" s="35">
        <v>1.4566141903688752E-2</v>
      </c>
      <c r="V110" s="38">
        <v>9010.0449129428871</v>
      </c>
    </row>
    <row r="111" spans="2:22" x14ac:dyDescent="0.35">
      <c r="B111" s="63" t="s">
        <v>112</v>
      </c>
      <c r="C111" s="37" t="s">
        <v>111</v>
      </c>
      <c r="D111" s="37" t="s">
        <v>63</v>
      </c>
      <c r="E111" s="37" t="s">
        <v>22</v>
      </c>
      <c r="F111" s="36">
        <v>1</v>
      </c>
      <c r="G111" s="43" t="s">
        <v>66</v>
      </c>
      <c r="H111" s="35">
        <v>0.13083549999999999</v>
      </c>
      <c r="I111" s="35">
        <v>5.6732105110604526E-4</v>
      </c>
      <c r="J111" s="35">
        <v>0.43759358260391723</v>
      </c>
      <c r="K111" s="35">
        <v>1.8274389999999996</v>
      </c>
      <c r="L111" s="35">
        <v>0.37931846727389096</v>
      </c>
      <c r="M111" s="35">
        <v>0.64343449354913362</v>
      </c>
      <c r="N111" s="35">
        <v>1.0227529608230246</v>
      </c>
      <c r="O111" s="35">
        <v>1.0227529608230246</v>
      </c>
      <c r="P111" s="35">
        <v>1.1561365549191726E-2</v>
      </c>
      <c r="Q111" s="35">
        <v>0.39187347240107995</v>
      </c>
      <c r="R111" s="38">
        <v>12692.513122713612</v>
      </c>
      <c r="S111" s="35">
        <v>0.2350646069199071</v>
      </c>
      <c r="T111" s="35">
        <v>4.4959523052581205E-2</v>
      </c>
      <c r="U111" s="35">
        <v>1.8897696414842152E-2</v>
      </c>
      <c r="V111" s="38">
        <v>12711.009205316304</v>
      </c>
    </row>
    <row r="112" spans="2:22" x14ac:dyDescent="0.35">
      <c r="B112" s="63" t="s">
        <v>112</v>
      </c>
      <c r="C112" s="37" t="s">
        <v>111</v>
      </c>
      <c r="D112" s="37" t="s">
        <v>63</v>
      </c>
      <c r="E112" s="37" t="s">
        <v>23</v>
      </c>
      <c r="F112" s="36">
        <v>1</v>
      </c>
      <c r="G112" s="43" t="s">
        <v>66</v>
      </c>
      <c r="H112" s="35">
        <v>6.4841999999999983E-2</v>
      </c>
      <c r="I112" s="35">
        <v>2.6592072530737254E-4</v>
      </c>
      <c r="J112" s="35">
        <v>0.23834533049995851</v>
      </c>
      <c r="K112" s="35">
        <v>1.8501414999999997</v>
      </c>
      <c r="L112" s="35">
        <v>0.29534576283398756</v>
      </c>
      <c r="M112" s="35">
        <v>0.43834813224060809</v>
      </c>
      <c r="N112" s="35">
        <v>0.73369389507459548</v>
      </c>
      <c r="O112" s="35">
        <v>0.73369389507459548</v>
      </c>
      <c r="P112" s="35">
        <v>5.4183132662036556E-3</v>
      </c>
      <c r="Q112" s="35">
        <v>0.2750495998230485</v>
      </c>
      <c r="R112" s="38">
        <v>10044.274460256205</v>
      </c>
      <c r="S112" s="35">
        <v>0.18628856991931553</v>
      </c>
      <c r="T112" s="35">
        <v>3.1341252934113689E-2</v>
      </c>
      <c r="U112" s="35">
        <v>1.3178557534268607E-2</v>
      </c>
      <c r="V112" s="38">
        <v>10057.795972241485</v>
      </c>
    </row>
    <row r="113" spans="2:22" x14ac:dyDescent="0.35">
      <c r="B113" s="63" t="s">
        <v>112</v>
      </c>
      <c r="C113" s="37" t="s">
        <v>111</v>
      </c>
      <c r="D113" s="37" t="s">
        <v>63</v>
      </c>
      <c r="E113" s="37" t="s">
        <v>24</v>
      </c>
      <c r="F113" s="36">
        <v>2</v>
      </c>
      <c r="G113" s="43" t="s">
        <v>66</v>
      </c>
      <c r="H113" s="35">
        <v>8.7800000000000013E-3</v>
      </c>
      <c r="I113" s="35">
        <v>7.1263521430515379E-4</v>
      </c>
      <c r="J113" s="35">
        <v>0.36811122935572366</v>
      </c>
      <c r="K113" s="35">
        <v>1.9093905000000007</v>
      </c>
      <c r="L113" s="35">
        <v>0.33259047606044212</v>
      </c>
      <c r="M113" s="35">
        <v>0.56501512232106821</v>
      </c>
      <c r="N113" s="35">
        <v>0.89760559838151044</v>
      </c>
      <c r="O113" s="35">
        <v>0.89760559838151044</v>
      </c>
      <c r="P113" s="35">
        <v>1.4530529163052286E-2</v>
      </c>
      <c r="Q113" s="35">
        <v>0.34480531577571716</v>
      </c>
      <c r="R113" s="38">
        <v>11236.451315769826</v>
      </c>
      <c r="S113" s="35">
        <v>0.21254661868463262</v>
      </c>
      <c r="T113" s="35">
        <v>3.9420876630440402E-2</v>
      </c>
      <c r="U113" s="35">
        <v>1.6571086339553304E-2</v>
      </c>
      <c r="V113" s="38">
        <v>11252.849153400064</v>
      </c>
    </row>
    <row r="114" spans="2:22" x14ac:dyDescent="0.35">
      <c r="B114" s="63" t="s">
        <v>112</v>
      </c>
      <c r="C114" s="37" t="s">
        <v>111</v>
      </c>
      <c r="D114" s="37" t="s">
        <v>63</v>
      </c>
      <c r="E114" s="37" t="s">
        <v>25</v>
      </c>
      <c r="F114" s="36">
        <v>2</v>
      </c>
      <c r="G114" s="43" t="s">
        <v>66</v>
      </c>
      <c r="H114" s="35">
        <v>1.2093999999999994E-2</v>
      </c>
      <c r="I114" s="35">
        <v>7.051254880629951E-4</v>
      </c>
      <c r="J114" s="35">
        <v>0.45712143568757163</v>
      </c>
      <c r="K114" s="35">
        <v>1.8719224999999999</v>
      </c>
      <c r="L114" s="35">
        <v>0.3808709592549448</v>
      </c>
      <c r="M114" s="35">
        <v>0.6466095013224713</v>
      </c>
      <c r="N114" s="35">
        <v>1.0274804605774162</v>
      </c>
      <c r="O114" s="35">
        <v>1.0274804605774162</v>
      </c>
      <c r="P114" s="35">
        <v>1.4377396333671851E-2</v>
      </c>
      <c r="Q114" s="35">
        <v>0.39425063010200939</v>
      </c>
      <c r="R114" s="38">
        <v>11672.788422687354</v>
      </c>
      <c r="S114" s="35">
        <v>0.22139676631993357</v>
      </c>
      <c r="T114" s="35">
        <v>4.5143463339940862E-2</v>
      </c>
      <c r="U114" s="35">
        <v>1.8971758598038287E-2</v>
      </c>
      <c r="V114" s="38">
        <v>11690.950549929395</v>
      </c>
    </row>
    <row r="115" spans="2:22" x14ac:dyDescent="0.35">
      <c r="B115" s="63" t="s">
        <v>112</v>
      </c>
      <c r="C115" s="37" t="s">
        <v>111</v>
      </c>
      <c r="D115" s="37" t="s">
        <v>63</v>
      </c>
      <c r="E115" s="37" t="s">
        <v>26</v>
      </c>
      <c r="F115" s="36">
        <v>2</v>
      </c>
      <c r="G115" s="43" t="s">
        <v>66</v>
      </c>
      <c r="H115" s="35">
        <v>8.1179000000000001E-2</v>
      </c>
      <c r="I115" s="35">
        <v>5.4196570343279925E-4</v>
      </c>
      <c r="J115" s="35">
        <v>0.15939501084797614</v>
      </c>
      <c r="K115" s="35">
        <v>1.6173029999999999</v>
      </c>
      <c r="L115" s="35">
        <v>0.26708114352398182</v>
      </c>
      <c r="M115" s="35">
        <v>0.40105463167435823</v>
      </c>
      <c r="N115" s="35">
        <v>0.66813577519834</v>
      </c>
      <c r="O115" s="35">
        <v>0.66813577519834</v>
      </c>
      <c r="P115" s="35">
        <v>1.1070226005273751E-2</v>
      </c>
      <c r="Q115" s="35">
        <v>0.25138330979445439</v>
      </c>
      <c r="R115" s="38">
        <v>7393.4889177800824</v>
      </c>
      <c r="S115" s="35">
        <v>0.14011457288080928</v>
      </c>
      <c r="T115" s="35">
        <v>2.8588309123550853E-2</v>
      </c>
      <c r="U115" s="35">
        <v>1.2014354841004E-2</v>
      </c>
      <c r="V115" s="38">
        <v>7404.9880277384873</v>
      </c>
    </row>
    <row r="116" spans="2:22" x14ac:dyDescent="0.35">
      <c r="B116" s="63" t="s">
        <v>112</v>
      </c>
      <c r="C116" s="37" t="s">
        <v>111</v>
      </c>
      <c r="D116" s="37" t="s">
        <v>63</v>
      </c>
      <c r="E116" s="37" t="s">
        <v>27</v>
      </c>
      <c r="F116" s="36">
        <v>3</v>
      </c>
      <c r="G116" s="43" t="s">
        <v>66</v>
      </c>
      <c r="H116" s="35">
        <v>3.4618500000000003E-2</v>
      </c>
      <c r="I116" s="35">
        <v>1.2361764063925492E-3</v>
      </c>
      <c r="J116" s="35">
        <v>0.34909873336723002</v>
      </c>
      <c r="K116" s="35">
        <v>1.7830805000000005</v>
      </c>
      <c r="L116" s="35">
        <v>0.33952784590551272</v>
      </c>
      <c r="M116" s="35">
        <v>0.5767906232829203</v>
      </c>
      <c r="N116" s="35">
        <v>0.91631846918843296</v>
      </c>
      <c r="O116" s="35">
        <v>0.91631846918843296</v>
      </c>
      <c r="P116" s="35">
        <v>2.5195228871411381E-2</v>
      </c>
      <c r="Q116" s="35">
        <v>0.3519833042496614</v>
      </c>
      <c r="R116" s="38">
        <v>13623.312314748306</v>
      </c>
      <c r="S116" s="35">
        <v>0.25451831660194446</v>
      </c>
      <c r="T116" s="35">
        <v>4.0243142028310461E-2</v>
      </c>
      <c r="U116" s="35">
        <v>1.6925083060605153E-2</v>
      </c>
      <c r="V116" s="38">
        <v>13641.103260250662</v>
      </c>
    </row>
    <row r="117" spans="2:22" x14ac:dyDescent="0.35">
      <c r="B117" s="63" t="s">
        <v>112</v>
      </c>
      <c r="C117" s="37" t="s">
        <v>111</v>
      </c>
      <c r="D117" s="37" t="s">
        <v>63</v>
      </c>
      <c r="E117" s="37" t="s">
        <v>28</v>
      </c>
      <c r="F117" s="36">
        <v>3</v>
      </c>
      <c r="G117" s="43" t="s">
        <v>66</v>
      </c>
      <c r="H117" s="35">
        <v>5.7238500000000012E-2</v>
      </c>
      <c r="I117" s="35">
        <v>9.0475648783306295E-4</v>
      </c>
      <c r="J117" s="35">
        <v>0.33303297639387752</v>
      </c>
      <c r="K117" s="35">
        <v>1.9062655000000004</v>
      </c>
      <c r="L117" s="35">
        <v>0.33825655128919901</v>
      </c>
      <c r="M117" s="35">
        <v>0.55443913858432703</v>
      </c>
      <c r="N117" s="35">
        <v>0.89269568987352588</v>
      </c>
      <c r="O117" s="35">
        <v>0.89269568987352588</v>
      </c>
      <c r="P117" s="35">
        <v>1.8450559894301957E-2</v>
      </c>
      <c r="Q117" s="35">
        <v>0.34068954661544804</v>
      </c>
      <c r="R117" s="38">
        <v>10346.09580153161</v>
      </c>
      <c r="S117" s="35">
        <v>0.19599880869863717</v>
      </c>
      <c r="T117" s="35">
        <v>3.8928568278189912E-2</v>
      </c>
      <c r="U117" s="35">
        <v>1.636104883128791E-2</v>
      </c>
      <c r="V117" s="38">
        <v>10361.899838768893</v>
      </c>
    </row>
    <row r="118" spans="2:22" x14ac:dyDescent="0.35">
      <c r="B118" s="63" t="s">
        <v>112</v>
      </c>
      <c r="C118" s="37" t="s">
        <v>111</v>
      </c>
      <c r="D118" s="37" t="s">
        <v>63</v>
      </c>
      <c r="E118" s="37" t="s">
        <v>29</v>
      </c>
      <c r="F118" s="36">
        <v>3</v>
      </c>
      <c r="G118" s="43" t="s">
        <v>66</v>
      </c>
      <c r="H118" s="35">
        <v>9.8895000000000025E-3</v>
      </c>
      <c r="I118" s="35">
        <v>9.5805866423856565E-4</v>
      </c>
      <c r="J118" s="35">
        <v>0.39182771466528921</v>
      </c>
      <c r="K118" s="35">
        <v>1.9679219999999997</v>
      </c>
      <c r="L118" s="35">
        <v>0.36189827396248586</v>
      </c>
      <c r="M118" s="35">
        <v>0.61446832688466735</v>
      </c>
      <c r="N118" s="35">
        <v>0.97636660084715321</v>
      </c>
      <c r="O118" s="35">
        <v>0.97636660084715321</v>
      </c>
      <c r="P118" s="35">
        <v>1.953952890606896E-2</v>
      </c>
      <c r="Q118" s="35">
        <v>0.37470997404186551</v>
      </c>
      <c r="R118" s="38">
        <v>10393.079706596822</v>
      </c>
      <c r="S118" s="35">
        <v>0.19783788438909264</v>
      </c>
      <c r="T118" s="35">
        <v>4.2894680120288083E-2</v>
      </c>
      <c r="U118" s="35">
        <v>1.8023910508502175E-2</v>
      </c>
      <c r="V118" s="38">
        <v>10409.986257591594</v>
      </c>
    </row>
    <row r="119" spans="2:22" x14ac:dyDescent="0.35">
      <c r="B119" s="63" t="s">
        <v>112</v>
      </c>
      <c r="C119" s="37" t="s">
        <v>111</v>
      </c>
      <c r="D119" s="37" t="s">
        <v>63</v>
      </c>
      <c r="E119" s="37" t="s">
        <v>30</v>
      </c>
      <c r="F119" s="36">
        <v>4</v>
      </c>
      <c r="G119" s="43" t="s">
        <v>66</v>
      </c>
      <c r="H119" s="35">
        <v>2.2318500000000002E-2</v>
      </c>
      <c r="I119" s="35">
        <v>8.3416889468510729E-4</v>
      </c>
      <c r="J119" s="35">
        <v>0.5268084216743566</v>
      </c>
      <c r="K119" s="35">
        <v>2.4200565000000012</v>
      </c>
      <c r="L119" s="35">
        <v>0.38735471898822371</v>
      </c>
      <c r="M119" s="35">
        <v>0.65760221838444055</v>
      </c>
      <c r="N119" s="35">
        <v>1.0449569373726642</v>
      </c>
      <c r="O119" s="35">
        <v>1.0449569373726642</v>
      </c>
      <c r="P119" s="35">
        <v>1.7009296076402173E-2</v>
      </c>
      <c r="Q119" s="35">
        <v>0.40094096104849786</v>
      </c>
      <c r="R119" s="38">
        <v>12043.029151175193</v>
      </c>
      <c r="S119" s="35">
        <v>0.22564199473938759</v>
      </c>
      <c r="T119" s="35">
        <v>4.591196541538127E-2</v>
      </c>
      <c r="U119" s="35">
        <v>1.929483120655923E-2</v>
      </c>
      <c r="V119" s="38">
        <v>12061.51379786297</v>
      </c>
    </row>
    <row r="120" spans="2:22" x14ac:dyDescent="0.35">
      <c r="B120" s="63" t="s">
        <v>112</v>
      </c>
      <c r="C120" s="37" t="s">
        <v>111</v>
      </c>
      <c r="D120" s="37" t="s">
        <v>63</v>
      </c>
      <c r="E120" s="37" t="s">
        <v>31</v>
      </c>
      <c r="F120" s="36">
        <v>4</v>
      </c>
      <c r="G120" s="43" t="s">
        <v>66</v>
      </c>
      <c r="H120" s="35">
        <v>6.2837499999999977E-2</v>
      </c>
      <c r="I120" s="35">
        <v>7.917336296848921E-4</v>
      </c>
      <c r="J120" s="35">
        <v>0.4344553300547494</v>
      </c>
      <c r="K120" s="35">
        <v>1.7903894999999999</v>
      </c>
      <c r="L120" s="35">
        <v>0.32379282209975802</v>
      </c>
      <c r="M120" s="35">
        <v>0.49996601615717151</v>
      </c>
      <c r="N120" s="35">
        <v>0.82375883825692964</v>
      </c>
      <c r="O120" s="35">
        <v>0.82375883825692964</v>
      </c>
      <c r="P120" s="35">
        <v>1.6153168876124172E-2</v>
      </c>
      <c r="Q120" s="35">
        <v>0.31098784408022101</v>
      </c>
      <c r="R120" s="38">
        <v>9417.0112956592657</v>
      </c>
      <c r="S120" s="35">
        <v>0.17333234494691224</v>
      </c>
      <c r="T120" s="35">
        <v>3.5486544799738208E-2</v>
      </c>
      <c r="U120" s="35">
        <v>1.4913235372061993E-2</v>
      </c>
      <c r="V120" s="38">
        <v>9431.2685356897109</v>
      </c>
    </row>
    <row r="121" spans="2:22" x14ac:dyDescent="0.35">
      <c r="B121" s="63" t="s">
        <v>112</v>
      </c>
      <c r="C121" s="37" t="s">
        <v>111</v>
      </c>
      <c r="D121" s="37" t="s">
        <v>63</v>
      </c>
      <c r="E121" s="37" t="s">
        <v>32</v>
      </c>
      <c r="F121" s="36">
        <v>4</v>
      </c>
      <c r="G121" s="43" t="s">
        <v>66</v>
      </c>
      <c r="H121" s="35">
        <v>1.4029999999999995E-3</v>
      </c>
      <c r="I121" s="35">
        <v>7.4259385785590659E-4</v>
      </c>
      <c r="J121" s="35">
        <v>0.45901932831070763</v>
      </c>
      <c r="K121" s="35">
        <v>1.8295789999999996</v>
      </c>
      <c r="L121" s="35">
        <v>0.3385108734639185</v>
      </c>
      <c r="M121" s="35">
        <v>0.57522159171412779</v>
      </c>
      <c r="N121" s="35">
        <v>0.91373246517804629</v>
      </c>
      <c r="O121" s="35">
        <v>0.91373246517804629</v>
      </c>
      <c r="P121" s="35">
        <v>1.515108428379384E-2</v>
      </c>
      <c r="Q121" s="35">
        <v>0.35115550302844906</v>
      </c>
      <c r="R121" s="38">
        <v>9782.1342415398904</v>
      </c>
      <c r="S121" s="35">
        <v>0.18586297217692183</v>
      </c>
      <c r="T121" s="35">
        <v>4.0122582441830208E-2</v>
      </c>
      <c r="U121" s="35">
        <v>1.6859283329304527E-2</v>
      </c>
      <c r="V121" s="38">
        <v>9797.9708891079263</v>
      </c>
    </row>
    <row r="122" spans="2:22" x14ac:dyDescent="0.35">
      <c r="B122" s="62" t="s">
        <v>112</v>
      </c>
      <c r="C122" s="46" t="s">
        <v>111</v>
      </c>
      <c r="D122" s="46"/>
      <c r="E122" s="46" t="s">
        <v>62</v>
      </c>
      <c r="F122" s="41"/>
      <c r="G122" s="40"/>
      <c r="H122" s="57">
        <f>SUM(H110:H121)</f>
        <v>0.53476800000000002</v>
      </c>
      <c r="I122" s="57">
        <f>SUM(I110:I121)</f>
        <v>8.7574864996703451E-3</v>
      </c>
      <c r="J122" s="57">
        <f>SUM(J110:J121)</f>
        <v>4.4136701969411511</v>
      </c>
      <c r="K122" s="57">
        <f>SUM(K110:K121)</f>
        <v>22.33446</v>
      </c>
      <c r="L122" s="57">
        <f>SUM(L110:L121)</f>
        <v>4.0511959097730461</v>
      </c>
      <c r="M122" s="57">
        <f>SUM(M110:M121)</f>
        <v>6.6647008305745858</v>
      </c>
      <c r="N122" s="57">
        <f>SUM(N110:N121)</f>
        <v>10.715896740347633</v>
      </c>
      <c r="O122" s="57">
        <f>SUM(O110:O121)</f>
        <v>10.715896740347633</v>
      </c>
      <c r="P122" s="57">
        <f>SUM(P110:P121)</f>
        <v>0.1785950118886111</v>
      </c>
      <c r="Q122" s="57">
        <f>SUM(Q110:Q121)</f>
        <v>4.0913271314829185</v>
      </c>
      <c r="R122" s="39">
        <f>SUM(R110:R121)</f>
        <v>127640.40645903224</v>
      </c>
      <c r="S122" s="57">
        <f>SUM(S110:S121)</f>
        <v>2.3940174902085625</v>
      </c>
      <c r="T122" s="57">
        <f>SUM(T110:T121)</f>
        <v>0.46770359276341711</v>
      </c>
      <c r="U122" s="57">
        <f>SUM(U110:U121)</f>
        <v>0.19657698793971609</v>
      </c>
      <c r="V122" s="39">
        <f>SUM(V110:V121)</f>
        <v>127831.38040084037</v>
      </c>
    </row>
    <row r="123" spans="2:22" x14ac:dyDescent="0.35">
      <c r="B123" s="63" t="s">
        <v>110</v>
      </c>
      <c r="C123" s="37" t="s">
        <v>109</v>
      </c>
      <c r="D123" s="37" t="s">
        <v>63</v>
      </c>
      <c r="E123" s="37" t="s">
        <v>21</v>
      </c>
      <c r="F123" s="36">
        <v>1</v>
      </c>
      <c r="G123" s="43" t="s">
        <v>66</v>
      </c>
      <c r="H123" s="35">
        <v>1.8215499999999996E-2</v>
      </c>
      <c r="I123" s="35">
        <v>4.4424585535520145E-4</v>
      </c>
      <c r="J123" s="35">
        <v>0.16652536727625963</v>
      </c>
      <c r="K123" s="35">
        <v>1.7832054999999998</v>
      </c>
      <c r="L123" s="35">
        <v>0.31005068864978669</v>
      </c>
      <c r="M123" s="35">
        <v>0.50065291549288449</v>
      </c>
      <c r="N123" s="35">
        <v>0.81070360414267129</v>
      </c>
      <c r="O123" s="35">
        <v>0.81070360414267129</v>
      </c>
      <c r="P123" s="35">
        <v>9.0670019515936284E-3</v>
      </c>
      <c r="Q123" s="35">
        <v>0.30885798426682526</v>
      </c>
      <c r="R123" s="38">
        <v>9181.2354200790796</v>
      </c>
      <c r="S123" s="35">
        <v>0.16862248638621741</v>
      </c>
      <c r="T123" s="35">
        <v>3.5227934157779944E-2</v>
      </c>
      <c r="U123" s="35">
        <v>1.4803787773540905E-2</v>
      </c>
      <c r="V123" s="38">
        <v>9195.2922522497029</v>
      </c>
    </row>
    <row r="124" spans="2:22" x14ac:dyDescent="0.35">
      <c r="B124" s="63" t="s">
        <v>110</v>
      </c>
      <c r="C124" s="37" t="s">
        <v>109</v>
      </c>
      <c r="D124" s="37" t="s">
        <v>63</v>
      </c>
      <c r="E124" s="37" t="s">
        <v>22</v>
      </c>
      <c r="F124" s="36">
        <v>1</v>
      </c>
      <c r="G124" s="43" t="s">
        <v>66</v>
      </c>
      <c r="H124" s="35">
        <v>3.7698999999999996E-2</v>
      </c>
      <c r="I124" s="35">
        <v>4.6207359272015298E-4</v>
      </c>
      <c r="J124" s="35">
        <v>0.16167249925602953</v>
      </c>
      <c r="K124" s="35">
        <v>1.7265135</v>
      </c>
      <c r="L124" s="35">
        <v>0.32850825802606809</v>
      </c>
      <c r="M124" s="35">
        <v>0.51478778643838963</v>
      </c>
      <c r="N124" s="35">
        <v>0.84329604446445772</v>
      </c>
      <c r="O124" s="35">
        <v>0.84329604446445772</v>
      </c>
      <c r="P124" s="35">
        <v>9.4221206507317246E-3</v>
      </c>
      <c r="Q124" s="35">
        <v>0.31882892587284523</v>
      </c>
      <c r="R124" s="38">
        <v>10152.893258620017</v>
      </c>
      <c r="S124" s="35">
        <v>0.18796282494774422</v>
      </c>
      <c r="T124" s="35">
        <v>3.6463572596549178E-2</v>
      </c>
      <c r="U124" s="35">
        <v>1.5326023683133645E-2</v>
      </c>
      <c r="V124" s="38">
        <v>10167.819064456638</v>
      </c>
    </row>
    <row r="125" spans="2:22" x14ac:dyDescent="0.35">
      <c r="B125" s="63" t="s">
        <v>110</v>
      </c>
      <c r="C125" s="37" t="s">
        <v>109</v>
      </c>
      <c r="D125" s="37" t="s">
        <v>63</v>
      </c>
      <c r="E125" s="37" t="s">
        <v>23</v>
      </c>
      <c r="F125" s="36">
        <v>1</v>
      </c>
      <c r="G125" s="43" t="s">
        <v>66</v>
      </c>
      <c r="H125" s="35">
        <v>0.16092500000000001</v>
      </c>
      <c r="I125" s="35">
        <v>6.9908626849915937E-5</v>
      </c>
      <c r="J125" s="35">
        <v>6.6560288053625877E-2</v>
      </c>
      <c r="K125" s="35">
        <v>1.6183120000000004</v>
      </c>
      <c r="L125" s="35">
        <v>0.15780538047903583</v>
      </c>
      <c r="M125" s="35">
        <v>0.26981060350553826</v>
      </c>
      <c r="N125" s="35">
        <v>0.42761598398457401</v>
      </c>
      <c r="O125" s="35">
        <v>0.42761598398457401</v>
      </c>
      <c r="P125" s="35">
        <v>1.4327097313872959E-3</v>
      </c>
      <c r="Q125" s="35">
        <v>0.16606547560864385</v>
      </c>
      <c r="R125" s="38">
        <v>5503.0310572261906</v>
      </c>
      <c r="S125" s="35">
        <v>0.10231075136665649</v>
      </c>
      <c r="T125" s="35">
        <v>1.8703933071766127E-2</v>
      </c>
      <c r="U125" s="35">
        <v>7.8627709654397158E-3</v>
      </c>
      <c r="V125" s="38">
        <v>5510.8523005284742</v>
      </c>
    </row>
    <row r="126" spans="2:22" x14ac:dyDescent="0.35">
      <c r="B126" s="63" t="s">
        <v>110</v>
      </c>
      <c r="C126" s="37" t="s">
        <v>109</v>
      </c>
      <c r="D126" s="37" t="s">
        <v>63</v>
      </c>
      <c r="E126" s="37" t="s">
        <v>24</v>
      </c>
      <c r="F126" s="36">
        <v>2</v>
      </c>
      <c r="G126" s="43" t="s">
        <v>66</v>
      </c>
      <c r="H126" s="35">
        <v>0.21956750000000005</v>
      </c>
      <c r="I126" s="35">
        <v>7.5693258914903054E-4</v>
      </c>
      <c r="J126" s="35">
        <v>0.29549927896160538</v>
      </c>
      <c r="K126" s="35">
        <v>1.6332964999999997</v>
      </c>
      <c r="L126" s="35">
        <v>0.35643116177595957</v>
      </c>
      <c r="M126" s="35">
        <v>0.60497060769653466</v>
      </c>
      <c r="N126" s="35">
        <v>0.96140176947249401</v>
      </c>
      <c r="O126" s="35">
        <v>0.96140176947249401</v>
      </c>
      <c r="P126" s="35">
        <v>1.5428127148167058E-2</v>
      </c>
      <c r="Q126" s="35">
        <v>0.3687421788425107</v>
      </c>
      <c r="R126" s="38">
        <v>12098.510222464267</v>
      </c>
      <c r="S126" s="35">
        <v>0.22875222503676512</v>
      </c>
      <c r="T126" s="35">
        <v>4.2246708906866777E-2</v>
      </c>
      <c r="U126" s="35">
        <v>1.7759177838199452E-2</v>
      </c>
      <c r="V126" s="38">
        <v>12116.110662625617</v>
      </c>
    </row>
    <row r="127" spans="2:22" x14ac:dyDescent="0.35">
      <c r="B127" s="63" t="s">
        <v>110</v>
      </c>
      <c r="C127" s="37" t="s">
        <v>109</v>
      </c>
      <c r="D127" s="37" t="s">
        <v>63</v>
      </c>
      <c r="E127" s="37" t="s">
        <v>25</v>
      </c>
      <c r="F127" s="36">
        <v>2</v>
      </c>
      <c r="G127" s="43" t="s">
        <v>66</v>
      </c>
      <c r="H127" s="35">
        <v>0.23639949999999996</v>
      </c>
      <c r="I127" s="35">
        <v>6.7645149830416432E-4</v>
      </c>
      <c r="J127" s="35">
        <v>0.35896784437797902</v>
      </c>
      <c r="K127" s="35">
        <v>1.6753044999999998</v>
      </c>
      <c r="L127" s="35">
        <v>0.36352942719106501</v>
      </c>
      <c r="M127" s="35">
        <v>0.61703095284777931</v>
      </c>
      <c r="N127" s="35">
        <v>0.98056038003884416</v>
      </c>
      <c r="O127" s="35">
        <v>0.98056038003884416</v>
      </c>
      <c r="P127" s="35">
        <v>1.3791093776282508E-2</v>
      </c>
      <c r="Q127" s="35">
        <v>0.3761034074076447</v>
      </c>
      <c r="R127" s="38">
        <v>11135.816059877545</v>
      </c>
      <c r="S127" s="35">
        <v>0.21121219970292623</v>
      </c>
      <c r="T127" s="35">
        <v>4.308804320526468E-2</v>
      </c>
      <c r="U127" s="35">
        <v>1.8107935189554183E-2</v>
      </c>
      <c r="V127" s="38">
        <v>11153.148332918625</v>
      </c>
    </row>
    <row r="128" spans="2:22" x14ac:dyDescent="0.35">
      <c r="B128" s="63" t="s">
        <v>110</v>
      </c>
      <c r="C128" s="37" t="s">
        <v>109</v>
      </c>
      <c r="D128" s="37" t="s">
        <v>63</v>
      </c>
      <c r="E128" s="37" t="s">
        <v>26</v>
      </c>
      <c r="F128" s="36">
        <v>2</v>
      </c>
      <c r="G128" s="43" t="s">
        <v>66</v>
      </c>
      <c r="H128" s="35">
        <v>4.8078499999999982E-2</v>
      </c>
      <c r="I128" s="35">
        <v>6.3748963165138645E-4</v>
      </c>
      <c r="J128" s="35">
        <v>0.16686625257262749</v>
      </c>
      <c r="K128" s="35">
        <v>1.2783180000000003</v>
      </c>
      <c r="L128" s="35">
        <v>0.22406860491882119</v>
      </c>
      <c r="M128" s="35">
        <v>0.34075518694201756</v>
      </c>
      <c r="N128" s="35">
        <v>0.56482379186083886</v>
      </c>
      <c r="O128" s="35">
        <v>0.56482379186083886</v>
      </c>
      <c r="P128" s="35">
        <v>1.3008660575549759E-2</v>
      </c>
      <c r="Q128" s="35">
        <v>0.21328173231998593</v>
      </c>
      <c r="R128" s="38">
        <v>6857.258229031162</v>
      </c>
      <c r="S128" s="35">
        <v>0.12949634036084509</v>
      </c>
      <c r="T128" s="35">
        <v>2.4215164076102816E-2</v>
      </c>
      <c r="U128" s="35">
        <v>1.0178927310925847E-2</v>
      </c>
      <c r="V128" s="38">
        <v>6867.3011450414342</v>
      </c>
    </row>
    <row r="129" spans="2:22" x14ac:dyDescent="0.35">
      <c r="B129" s="63" t="s">
        <v>110</v>
      </c>
      <c r="C129" s="37" t="s">
        <v>109</v>
      </c>
      <c r="D129" s="37" t="s">
        <v>63</v>
      </c>
      <c r="E129" s="37" t="s">
        <v>27</v>
      </c>
      <c r="F129" s="36">
        <v>3</v>
      </c>
      <c r="G129" s="43" t="s">
        <v>66</v>
      </c>
      <c r="H129" s="35">
        <v>6.3539999999999994E-3</v>
      </c>
      <c r="I129" s="35">
        <v>5.7254301282496495E-4</v>
      </c>
      <c r="J129" s="35">
        <v>0.1221752572231567</v>
      </c>
      <c r="K129" s="35">
        <v>1.2072435000000001</v>
      </c>
      <c r="L129" s="35">
        <v>0.15899909487436759</v>
      </c>
      <c r="M129" s="35">
        <v>0.23990767424912843</v>
      </c>
      <c r="N129" s="35">
        <v>0.39890676912349615</v>
      </c>
      <c r="O129" s="35">
        <v>0.39890676912349615</v>
      </c>
      <c r="P129" s="35">
        <v>1.1695406366287455E-2</v>
      </c>
      <c r="Q129" s="35">
        <v>0.15137066580956113</v>
      </c>
      <c r="R129" s="38">
        <v>6181.3292705107042</v>
      </c>
      <c r="S129" s="35">
        <v>0.11526715463276878</v>
      </c>
      <c r="T129" s="35">
        <v>1.7014571861385806E-2</v>
      </c>
      <c r="U129" s="35">
        <v>7.1575317862822884E-3</v>
      </c>
      <c r="V129" s="38">
        <v>6189.0656123836889</v>
      </c>
    </row>
    <row r="130" spans="2:22" x14ac:dyDescent="0.35">
      <c r="B130" s="63" t="s">
        <v>110</v>
      </c>
      <c r="C130" s="37" t="s">
        <v>109</v>
      </c>
      <c r="D130" s="37" t="s">
        <v>63</v>
      </c>
      <c r="E130" s="37" t="s">
        <v>28</v>
      </c>
      <c r="F130" s="36">
        <v>3</v>
      </c>
      <c r="G130" s="43" t="s">
        <v>66</v>
      </c>
      <c r="H130" s="35">
        <v>1.3550000000000001E-4</v>
      </c>
      <c r="I130" s="35">
        <v>7.277718004503798E-4</v>
      </c>
      <c r="J130" s="35">
        <v>0.29148974482621515</v>
      </c>
      <c r="K130" s="35">
        <v>1.6867209999999997</v>
      </c>
      <c r="L130" s="35">
        <v>0.28878612548107352</v>
      </c>
      <c r="M130" s="35">
        <v>0.49085319948042744</v>
      </c>
      <c r="N130" s="35">
        <v>0.7796393249615009</v>
      </c>
      <c r="O130" s="35">
        <v>0.7796393249615009</v>
      </c>
      <c r="P130" s="35">
        <v>1.484720673508833E-2</v>
      </c>
      <c r="Q130" s="35">
        <v>0.2997552917304393</v>
      </c>
      <c r="R130" s="38">
        <v>8661.0048269425479</v>
      </c>
      <c r="S130" s="35">
        <v>0.16445518686736652</v>
      </c>
      <c r="T130" s="35">
        <v>3.4228854353090817E-2</v>
      </c>
      <c r="U130" s="35">
        <v>1.4384082524463656E-2</v>
      </c>
      <c r="V130" s="38">
        <v>8674.6802185784036</v>
      </c>
    </row>
    <row r="131" spans="2:22" x14ac:dyDescent="0.35">
      <c r="B131" s="63" t="s">
        <v>110</v>
      </c>
      <c r="C131" s="37" t="s">
        <v>109</v>
      </c>
      <c r="D131" s="37" t="s">
        <v>63</v>
      </c>
      <c r="E131" s="37" t="s">
        <v>29</v>
      </c>
      <c r="F131" s="36">
        <v>3</v>
      </c>
      <c r="G131" s="43" t="s">
        <v>66</v>
      </c>
      <c r="H131" s="35">
        <v>3.0351000000000003E-2</v>
      </c>
      <c r="I131" s="35">
        <v>9.0409645162727351E-4</v>
      </c>
      <c r="J131" s="35">
        <v>0.40959880308766317</v>
      </c>
      <c r="K131" s="35">
        <v>1.7890369999999998</v>
      </c>
      <c r="L131" s="35">
        <v>0.36815366161150309</v>
      </c>
      <c r="M131" s="35">
        <v>0.5877264205756263</v>
      </c>
      <c r="N131" s="35">
        <v>0.95588008218712939</v>
      </c>
      <c r="O131" s="35">
        <v>0.95588008218712939</v>
      </c>
      <c r="P131" s="35">
        <v>1.843740294979692E-2</v>
      </c>
      <c r="Q131" s="35">
        <v>0.36233005698522935</v>
      </c>
      <c r="R131" s="38">
        <v>9981.8790144333288</v>
      </c>
      <c r="S131" s="35">
        <v>0.19003889514710845</v>
      </c>
      <c r="T131" s="35">
        <v>4.15070346488563E-2</v>
      </c>
      <c r="U131" s="35">
        <v>1.7440524874959635E-2</v>
      </c>
      <c r="V131" s="38">
        <v>9998.1994676793929</v>
      </c>
    </row>
    <row r="132" spans="2:22" x14ac:dyDescent="0.35">
      <c r="B132" s="63" t="s">
        <v>110</v>
      </c>
      <c r="C132" s="37" t="s">
        <v>109</v>
      </c>
      <c r="D132" s="37" t="s">
        <v>63</v>
      </c>
      <c r="E132" s="37" t="s">
        <v>30</v>
      </c>
      <c r="F132" s="36">
        <v>4</v>
      </c>
      <c r="G132" s="43" t="s">
        <v>66</v>
      </c>
      <c r="H132" s="35">
        <v>1.3825E-3</v>
      </c>
      <c r="I132" s="35">
        <v>8.1842830874060963E-4</v>
      </c>
      <c r="J132" s="35">
        <v>0.43135139025029456</v>
      </c>
      <c r="K132" s="35">
        <v>2.2858369999999995</v>
      </c>
      <c r="L132" s="35">
        <v>0.38413013020979908</v>
      </c>
      <c r="M132" s="35">
        <v>0.65185860959208608</v>
      </c>
      <c r="N132" s="35">
        <v>1.0359887398018848</v>
      </c>
      <c r="O132" s="35">
        <v>1.0359887398018848</v>
      </c>
      <c r="P132" s="35">
        <v>1.6685431836671212E-2</v>
      </c>
      <c r="Q132" s="35">
        <v>0.39721871375075551</v>
      </c>
      <c r="R132" s="38">
        <v>11915.325600879985</v>
      </c>
      <c r="S132" s="35">
        <v>0.22311580348401219</v>
      </c>
      <c r="T132" s="35">
        <v>4.5529800667877381E-2</v>
      </c>
      <c r="U132" s="35">
        <v>1.9134079665856646E-2</v>
      </c>
      <c r="V132" s="38">
        <v>11933.63824055453</v>
      </c>
    </row>
    <row r="133" spans="2:22" x14ac:dyDescent="0.35">
      <c r="B133" s="63" t="s">
        <v>110</v>
      </c>
      <c r="C133" s="37" t="s">
        <v>109</v>
      </c>
      <c r="D133" s="37" t="s">
        <v>63</v>
      </c>
      <c r="E133" s="37" t="s">
        <v>31</v>
      </c>
      <c r="F133" s="36">
        <v>4</v>
      </c>
      <c r="G133" s="43" t="s">
        <v>66</v>
      </c>
      <c r="H133" s="35">
        <v>2.28655E-2</v>
      </c>
      <c r="I133" s="35">
        <v>7.7082858621226199E-4</v>
      </c>
      <c r="J133" s="35">
        <v>0.38717985217403433</v>
      </c>
      <c r="K133" s="35">
        <v>1.8214600000000001</v>
      </c>
      <c r="L133" s="35">
        <v>0.32551558612346859</v>
      </c>
      <c r="M133" s="35">
        <v>0.5021672868348952</v>
      </c>
      <c r="N133" s="35">
        <v>0.82768287295836362</v>
      </c>
      <c r="O133" s="35">
        <v>0.82768287295836362</v>
      </c>
      <c r="P133" s="35">
        <v>1.5723790555692903E-2</v>
      </c>
      <c r="Q133" s="35">
        <v>0.31212689644159747</v>
      </c>
      <c r="R133" s="38">
        <v>9539.2352030346992</v>
      </c>
      <c r="S133" s="35">
        <v>0.17491809244000964</v>
      </c>
      <c r="T133" s="35">
        <v>3.566677754863478E-2</v>
      </c>
      <c r="U133" s="35">
        <v>1.4989135107602376E-2</v>
      </c>
      <c r="V133" s="38">
        <v>9553.5846056734081</v>
      </c>
    </row>
    <row r="134" spans="2:22" x14ac:dyDescent="0.35">
      <c r="B134" s="63" t="s">
        <v>110</v>
      </c>
      <c r="C134" s="37" t="s">
        <v>109</v>
      </c>
      <c r="D134" s="37" t="s">
        <v>63</v>
      </c>
      <c r="E134" s="37" t="s">
        <v>32</v>
      </c>
      <c r="F134" s="36">
        <v>4</v>
      </c>
      <c r="G134" s="43" t="s">
        <v>66</v>
      </c>
      <c r="H134" s="35">
        <v>6.5950000000000015E-4</v>
      </c>
      <c r="I134" s="35">
        <v>7.6274378847865473E-4</v>
      </c>
      <c r="J134" s="35">
        <v>0.3903577720188951</v>
      </c>
      <c r="K134" s="35">
        <v>1.8819800000000002</v>
      </c>
      <c r="L134" s="35">
        <v>0.34908072256995992</v>
      </c>
      <c r="M134" s="35">
        <v>0.59276067209266459</v>
      </c>
      <c r="N134" s="35">
        <v>0.9418413946626244</v>
      </c>
      <c r="O134" s="35">
        <v>0.9418413946626244</v>
      </c>
      <c r="P134" s="35">
        <v>1.5556741317912211E-2</v>
      </c>
      <c r="Q134" s="35">
        <v>0.36151764363738087</v>
      </c>
      <c r="R134" s="38">
        <v>10077.006694179116</v>
      </c>
      <c r="S134" s="35">
        <v>0.19145551826541815</v>
      </c>
      <c r="T134" s="35">
        <v>4.1375448137936005E-2</v>
      </c>
      <c r="U134" s="35">
        <v>1.7385683483139187E-2</v>
      </c>
      <c r="V134" s="38">
        <v>10093.331942447101</v>
      </c>
    </row>
    <row r="135" spans="2:22" x14ac:dyDescent="0.35">
      <c r="B135" s="62" t="s">
        <v>110</v>
      </c>
      <c r="C135" s="46" t="s">
        <v>109</v>
      </c>
      <c r="D135" s="46"/>
      <c r="E135" s="46" t="s">
        <v>62</v>
      </c>
      <c r="F135" s="41"/>
      <c r="G135" s="40"/>
      <c r="H135" s="57">
        <f>SUM(H123:H134)</f>
        <v>0.78263300000000002</v>
      </c>
      <c r="I135" s="57">
        <f>SUM(I123:I134)</f>
        <v>7.6035137423639968E-3</v>
      </c>
      <c r="J135" s="57">
        <f>SUM(J123:J134)</f>
        <v>3.2482443500783855</v>
      </c>
      <c r="K135" s="57">
        <f>SUM(K123:K134)</f>
        <v>20.387228499999999</v>
      </c>
      <c r="L135" s="57">
        <f>SUM(L123:L134)</f>
        <v>3.6150588419109084</v>
      </c>
      <c r="M135" s="57">
        <f>SUM(M123:M134)</f>
        <v>5.9132819157479712</v>
      </c>
      <c r="N135" s="57">
        <f>SUM(N123:N134)</f>
        <v>9.5283407576588779</v>
      </c>
      <c r="O135" s="57">
        <f>SUM(O123:O134)</f>
        <v>9.5283407576588779</v>
      </c>
      <c r="P135" s="57">
        <f>SUM(P123:P134)</f>
        <v>0.15509569359516098</v>
      </c>
      <c r="Q135" s="57">
        <f>SUM(Q123:Q134)</f>
        <v>3.636198972673419</v>
      </c>
      <c r="R135" s="39">
        <f>SUM(R123:R134)</f>
        <v>111284.52485727864</v>
      </c>
      <c r="S135" s="57">
        <f>SUM(S123:S134)</f>
        <v>2.087607478637838</v>
      </c>
      <c r="T135" s="57">
        <f>SUM(T123:T134)</f>
        <v>0.41526784323211063</v>
      </c>
      <c r="U135" s="57">
        <f>SUM(U123:U134)</f>
        <v>0.17452966020309754</v>
      </c>
      <c r="V135" s="39">
        <f>SUM(V123:V134)</f>
        <v>111453.02384513702</v>
      </c>
    </row>
    <row r="136" spans="2:22" x14ac:dyDescent="0.35">
      <c r="B136" s="63" t="s">
        <v>108</v>
      </c>
      <c r="C136" s="37" t="s">
        <v>107</v>
      </c>
      <c r="D136" s="37" t="s">
        <v>63</v>
      </c>
      <c r="E136" s="37" t="s">
        <v>21</v>
      </c>
      <c r="F136" s="36">
        <v>1</v>
      </c>
      <c r="G136" s="43" t="s">
        <v>66</v>
      </c>
      <c r="H136" s="35">
        <v>2.3685499999999998E-2</v>
      </c>
      <c r="I136" s="35">
        <v>5.4911426088538205E-4</v>
      </c>
      <c r="J136" s="35">
        <v>0.23901649453606208</v>
      </c>
      <c r="K136" s="35">
        <v>1.5869980000000001</v>
      </c>
      <c r="L136" s="35">
        <v>0.35902263293377484</v>
      </c>
      <c r="M136" s="35">
        <v>0.57735011086329735</v>
      </c>
      <c r="N136" s="35">
        <v>0.93637274379707214</v>
      </c>
      <c r="O136" s="35">
        <v>0.93637274379707214</v>
      </c>
      <c r="P136" s="35">
        <v>1.1193937331742206E-2</v>
      </c>
      <c r="Q136" s="35">
        <v>0.3552503858990636</v>
      </c>
      <c r="R136" s="38">
        <v>10596.592689498224</v>
      </c>
      <c r="S136" s="35">
        <v>0.19459494952280168</v>
      </c>
      <c r="T136" s="35">
        <v>4.0730116873401404E-2</v>
      </c>
      <c r="U136" s="35">
        <v>1.7115881661468369E-2</v>
      </c>
      <c r="V136" s="38">
        <v>10612.834829056308</v>
      </c>
    </row>
    <row r="137" spans="2:22" x14ac:dyDescent="0.35">
      <c r="B137" s="63" t="s">
        <v>108</v>
      </c>
      <c r="C137" s="37" t="s">
        <v>107</v>
      </c>
      <c r="D137" s="37" t="s">
        <v>63</v>
      </c>
      <c r="E137" s="37" t="s">
        <v>22</v>
      </c>
      <c r="F137" s="36">
        <v>1</v>
      </c>
      <c r="G137" s="43" t="s">
        <v>66</v>
      </c>
      <c r="H137" s="35">
        <v>1.15605E-2</v>
      </c>
      <c r="I137" s="35">
        <v>4.533352253509545E-4</v>
      </c>
      <c r="J137" s="35">
        <v>0.19089234698814819</v>
      </c>
      <c r="K137" s="35">
        <v>1.5704769999999999</v>
      </c>
      <c r="L137" s="35">
        <v>0.30675778044055402</v>
      </c>
      <c r="M137" s="35">
        <v>0.52058011044505204</v>
      </c>
      <c r="N137" s="35">
        <v>0.82733789088560616</v>
      </c>
      <c r="O137" s="35">
        <v>0.82733789088560616</v>
      </c>
      <c r="P137" s="35">
        <v>9.2405532383692552E-3</v>
      </c>
      <c r="Q137" s="35">
        <v>0.3172390476939338</v>
      </c>
      <c r="R137" s="38">
        <v>10232.517808572095</v>
      </c>
      <c r="S137" s="35">
        <v>0.18975900969092907</v>
      </c>
      <c r="T137" s="35">
        <v>3.6359083703864897E-2</v>
      </c>
      <c r="U137" s="35">
        <v>1.5282625042468887E-2</v>
      </c>
      <c r="V137" s="38">
        <v>10247.466218024965</v>
      </c>
    </row>
    <row r="138" spans="2:22" x14ac:dyDescent="0.35">
      <c r="B138" s="63" t="s">
        <v>108</v>
      </c>
      <c r="C138" s="37" t="s">
        <v>107</v>
      </c>
      <c r="D138" s="37" t="s">
        <v>63</v>
      </c>
      <c r="E138" s="37" t="s">
        <v>23</v>
      </c>
      <c r="F138" s="36">
        <v>1</v>
      </c>
      <c r="G138" s="43" t="s">
        <v>66</v>
      </c>
      <c r="H138" s="35">
        <v>7.1190000000000031E-2</v>
      </c>
      <c r="I138" s="35">
        <v>1.6824499174024875E-4</v>
      </c>
      <c r="J138" s="35">
        <v>0.17874122516837912</v>
      </c>
      <c r="K138" s="35">
        <v>1.711349</v>
      </c>
      <c r="L138" s="35">
        <v>0.29547282071048481</v>
      </c>
      <c r="M138" s="35">
        <v>0.46877018773890133</v>
      </c>
      <c r="N138" s="35">
        <v>0.76424300844938642</v>
      </c>
      <c r="O138" s="35">
        <v>0.76424300844938642</v>
      </c>
      <c r="P138" s="35">
        <v>3.4307020154978091E-3</v>
      </c>
      <c r="Q138" s="35">
        <v>0.28962964032272437</v>
      </c>
      <c r="R138" s="38">
        <v>10085.652636585819</v>
      </c>
      <c r="S138" s="35">
        <v>0.18688114687553442</v>
      </c>
      <c r="T138" s="35">
        <v>3.3126846579078231E-2</v>
      </c>
      <c r="U138" s="35">
        <v>1.392714652344177E-2</v>
      </c>
      <c r="V138" s="38">
        <v>10099.66392304179</v>
      </c>
    </row>
    <row r="139" spans="2:22" x14ac:dyDescent="0.35">
      <c r="B139" s="63" t="s">
        <v>108</v>
      </c>
      <c r="C139" s="37" t="s">
        <v>107</v>
      </c>
      <c r="D139" s="37" t="s">
        <v>63</v>
      </c>
      <c r="E139" s="37" t="s">
        <v>24</v>
      </c>
      <c r="F139" s="36">
        <v>2</v>
      </c>
      <c r="G139" s="43" t="s">
        <v>66</v>
      </c>
      <c r="H139" s="35">
        <v>1.6891499999999997E-2</v>
      </c>
      <c r="I139" s="35">
        <v>7.486399968955706E-4</v>
      </c>
      <c r="J139" s="35">
        <v>0.25026966954820662</v>
      </c>
      <c r="K139" s="35">
        <v>1.5943375000000002</v>
      </c>
      <c r="L139" s="35">
        <v>0.34835234962584283</v>
      </c>
      <c r="M139" s="35">
        <v>0.59085305756710726</v>
      </c>
      <c r="N139" s="35">
        <v>0.93920540719294987</v>
      </c>
      <c r="O139" s="35">
        <v>0.93920540719294987</v>
      </c>
      <c r="P139" s="35">
        <v>1.5254239010438233E-2</v>
      </c>
      <c r="Q139" s="35">
        <v>0.35980545934077296</v>
      </c>
      <c r="R139" s="38">
        <v>11803.004033013045</v>
      </c>
      <c r="S139" s="35">
        <v>0.2231593687196976</v>
      </c>
      <c r="T139" s="35">
        <v>4.1289205684647959E-2</v>
      </c>
      <c r="U139" s="35">
        <v>1.7356583039847235E-2</v>
      </c>
      <c r="V139" s="38">
        <v>11820.194134843625</v>
      </c>
    </row>
    <row r="140" spans="2:22" x14ac:dyDescent="0.35">
      <c r="B140" s="63" t="s">
        <v>108</v>
      </c>
      <c r="C140" s="37" t="s">
        <v>107</v>
      </c>
      <c r="D140" s="37" t="s">
        <v>63</v>
      </c>
      <c r="E140" s="37" t="s">
        <v>25</v>
      </c>
      <c r="F140" s="36">
        <v>2</v>
      </c>
      <c r="G140" s="43" t="s">
        <v>66</v>
      </c>
      <c r="H140" s="35">
        <v>0.1183485</v>
      </c>
      <c r="I140" s="35">
        <v>6.2188870013801432E-4</v>
      </c>
      <c r="J140" s="35">
        <v>0.2504052017452586</v>
      </c>
      <c r="K140" s="35">
        <v>1.6032584999999997</v>
      </c>
      <c r="L140" s="35">
        <v>0.34688542203661499</v>
      </c>
      <c r="M140" s="35">
        <v>0.55433556492498359</v>
      </c>
      <c r="N140" s="35">
        <v>0.90122098696159847</v>
      </c>
      <c r="O140" s="35">
        <v>0.90122098696159847</v>
      </c>
      <c r="P140" s="35">
        <v>1.2676471036293333E-2</v>
      </c>
      <c r="Q140" s="35">
        <v>0.34150037278315093</v>
      </c>
      <c r="R140" s="38">
        <v>10113.883385623954</v>
      </c>
      <c r="S140" s="35">
        <v>0.19183876709600711</v>
      </c>
      <c r="T140" s="35">
        <v>3.9152435912827452E-2</v>
      </c>
      <c r="U140" s="35">
        <v>1.6453961185525438E-2</v>
      </c>
      <c r="V140" s="38">
        <v>10129.630266619544</v>
      </c>
    </row>
    <row r="141" spans="2:22" x14ac:dyDescent="0.35">
      <c r="B141" s="63" t="s">
        <v>108</v>
      </c>
      <c r="C141" s="37" t="s">
        <v>107</v>
      </c>
      <c r="D141" s="37" t="s">
        <v>63</v>
      </c>
      <c r="E141" s="37" t="s">
        <v>26</v>
      </c>
      <c r="F141" s="36">
        <v>2</v>
      </c>
      <c r="G141" s="43" t="s">
        <v>66</v>
      </c>
      <c r="H141" s="35">
        <v>8.1239999999999993E-3</v>
      </c>
      <c r="I141" s="35">
        <v>8.4853169142004093E-4</v>
      </c>
      <c r="J141" s="35">
        <v>0.25526529763583844</v>
      </c>
      <c r="K141" s="35">
        <v>1.5952220000000006</v>
      </c>
      <c r="L141" s="35">
        <v>0.34396712918025291</v>
      </c>
      <c r="M141" s="35">
        <v>0.57055121218124705</v>
      </c>
      <c r="N141" s="35">
        <v>0.91451834136150001</v>
      </c>
      <c r="O141" s="35">
        <v>0.91451834136150001</v>
      </c>
      <c r="P141" s="35">
        <v>1.7294190495307716E-2</v>
      </c>
      <c r="Q141" s="35">
        <v>0.34893090740253924</v>
      </c>
      <c r="R141" s="38">
        <v>10486.212748760378</v>
      </c>
      <c r="S141" s="35">
        <v>0.19858649029521949</v>
      </c>
      <c r="T141" s="35">
        <v>4.0027302042883843E-2</v>
      </c>
      <c r="U141" s="35">
        <v>1.6822174242953174E-2</v>
      </c>
      <c r="V141" s="38">
        <v>10502.380405530012</v>
      </c>
    </row>
    <row r="142" spans="2:22" x14ac:dyDescent="0.35">
      <c r="B142" s="63" t="s">
        <v>108</v>
      </c>
      <c r="C142" s="37" t="s">
        <v>107</v>
      </c>
      <c r="D142" s="37" t="s">
        <v>63</v>
      </c>
      <c r="E142" s="37" t="s">
        <v>27</v>
      </c>
      <c r="F142" s="36">
        <v>3</v>
      </c>
      <c r="G142" s="43" t="s">
        <v>66</v>
      </c>
      <c r="H142" s="35">
        <v>6.5310000000000007E-2</v>
      </c>
      <c r="I142" s="35">
        <v>1.2616531980657221E-5</v>
      </c>
      <c r="J142" s="35">
        <v>1.1259803458202472E-3</v>
      </c>
      <c r="K142" s="35">
        <v>5.7066500000000013E-2</v>
      </c>
      <c r="L142" s="35">
        <v>1.0926766276547057E-2</v>
      </c>
      <c r="M142" s="35">
        <v>4.6501687582485383E-3</v>
      </c>
      <c r="N142" s="35">
        <v>1.5576935034795597E-2</v>
      </c>
      <c r="O142" s="35">
        <v>1.5576935034795597E-2</v>
      </c>
      <c r="P142" s="35">
        <v>2.8388534272130549E-4</v>
      </c>
      <c r="Q142" s="35">
        <v>6.0161544791134591E-3</v>
      </c>
      <c r="R142" s="38">
        <v>175.30745560222036</v>
      </c>
      <c r="S142" s="35">
        <v>3.3188155138949441E-3</v>
      </c>
      <c r="T142" s="35">
        <v>3.9656073561688279E-4</v>
      </c>
      <c r="U142" s="35">
        <v>1.6696206517699094E-4</v>
      </c>
      <c r="V142" s="38">
        <v>175.50547103154784</v>
      </c>
    </row>
    <row r="143" spans="2:22" x14ac:dyDescent="0.35">
      <c r="B143" s="63" t="s">
        <v>108</v>
      </c>
      <c r="C143" s="37" t="s">
        <v>107</v>
      </c>
      <c r="D143" s="37" t="s">
        <v>63</v>
      </c>
      <c r="E143" s="37" t="s">
        <v>28</v>
      </c>
      <c r="F143" s="36">
        <v>3</v>
      </c>
      <c r="G143" s="43" t="s">
        <v>66</v>
      </c>
      <c r="H143" s="35">
        <v>6.5303499999999987E-2</v>
      </c>
      <c r="I143" s="35">
        <v>2.27660666827451E-4</v>
      </c>
      <c r="J143" s="35">
        <v>4.3911977020817276E-2</v>
      </c>
      <c r="K143" s="35">
        <v>0.48586800000000008</v>
      </c>
      <c r="L143" s="35">
        <v>7.3094376296895996E-2</v>
      </c>
      <c r="M143" s="35">
        <v>0.12614543660413807</v>
      </c>
      <c r="N143" s="35">
        <v>0.1992398129010341</v>
      </c>
      <c r="O143" s="35">
        <v>0.1992398129010341</v>
      </c>
      <c r="P143" s="35">
        <v>4.6689729429516304E-3</v>
      </c>
      <c r="Q143" s="35">
        <v>7.8592538172429643E-2</v>
      </c>
      <c r="R143" s="38">
        <v>2157.2357373832356</v>
      </c>
      <c r="S143" s="35">
        <v>4.1037901025762998E-2</v>
      </c>
      <c r="T143" s="35">
        <v>8.6633783504316969E-3</v>
      </c>
      <c r="U143" s="35">
        <v>3.6405042411327224E-3</v>
      </c>
      <c r="V143" s="38">
        <v>2160.6805938748216</v>
      </c>
    </row>
    <row r="144" spans="2:22" x14ac:dyDescent="0.35">
      <c r="B144" s="63" t="s">
        <v>108</v>
      </c>
      <c r="C144" s="37" t="s">
        <v>107</v>
      </c>
      <c r="D144" s="37" t="s">
        <v>63</v>
      </c>
      <c r="E144" s="37" t="s">
        <v>29</v>
      </c>
      <c r="F144" s="36">
        <v>3</v>
      </c>
      <c r="G144" s="43" t="s">
        <v>66</v>
      </c>
      <c r="H144" s="35">
        <v>1.7475000000000001E-3</v>
      </c>
      <c r="I144" s="35">
        <v>9.6007086036999458E-4</v>
      </c>
      <c r="J144" s="35">
        <v>0.29030631749531638</v>
      </c>
      <c r="K144" s="35">
        <v>1.6550615</v>
      </c>
      <c r="L144" s="35">
        <v>0.36217797587181061</v>
      </c>
      <c r="M144" s="35">
        <v>0.61406788111717414</v>
      </c>
      <c r="N144" s="35">
        <v>0.97624585698898436</v>
      </c>
      <c r="O144" s="35">
        <v>0.97624585698898436</v>
      </c>
      <c r="P144" s="35">
        <v>1.956626492487851E-2</v>
      </c>
      <c r="Q144" s="35">
        <v>0.37374961354211217</v>
      </c>
      <c r="R144" s="38">
        <v>10383.602836712331</v>
      </c>
      <c r="S144" s="35">
        <v>0.19764406947406044</v>
      </c>
      <c r="T144" s="35">
        <v>4.2927948875568007E-2</v>
      </c>
      <c r="U144" s="35">
        <v>1.8037812490700262E-2</v>
      </c>
      <c r="V144" s="38">
        <v>10400.512777109634</v>
      </c>
    </row>
    <row r="145" spans="2:22" x14ac:dyDescent="0.35">
      <c r="B145" s="63" t="s">
        <v>108</v>
      </c>
      <c r="C145" s="37" t="s">
        <v>107</v>
      </c>
      <c r="D145" s="37" t="s">
        <v>63</v>
      </c>
      <c r="E145" s="37" t="s">
        <v>30</v>
      </c>
      <c r="F145" s="36">
        <v>4</v>
      </c>
      <c r="G145" s="43" t="s">
        <v>66</v>
      </c>
      <c r="H145" s="35">
        <v>1.1925000000000002E-3</v>
      </c>
      <c r="I145" s="35">
        <v>8.4180958827648482E-4</v>
      </c>
      <c r="J145" s="35">
        <v>0.41870063280535114</v>
      </c>
      <c r="K145" s="35">
        <v>1.9601699999999997</v>
      </c>
      <c r="L145" s="35">
        <v>0.39114065009132382</v>
      </c>
      <c r="M145" s="35">
        <v>0.66307415713425844</v>
      </c>
      <c r="N145" s="35">
        <v>1.0542148072255824</v>
      </c>
      <c r="O145" s="35">
        <v>1.0542148072255824</v>
      </c>
      <c r="P145" s="35">
        <v>1.715310568880201E-2</v>
      </c>
      <c r="Q145" s="35">
        <v>0.40349549905967741</v>
      </c>
      <c r="R145" s="38">
        <v>12137.00412940239</v>
      </c>
      <c r="S145" s="35">
        <v>0.22732269821751785</v>
      </c>
      <c r="T145" s="35">
        <v>4.6360827409662769E-2</v>
      </c>
      <c r="U145" s="35">
        <v>1.9483351863122972E-2</v>
      </c>
      <c r="V145" s="38">
        <v>12155.654784216043</v>
      </c>
    </row>
    <row r="146" spans="2:22" x14ac:dyDescent="0.35">
      <c r="B146" s="63" t="s">
        <v>108</v>
      </c>
      <c r="C146" s="37" t="s">
        <v>107</v>
      </c>
      <c r="D146" s="37" t="s">
        <v>63</v>
      </c>
      <c r="E146" s="37" t="s">
        <v>31</v>
      </c>
      <c r="F146" s="36">
        <v>4</v>
      </c>
      <c r="G146" s="43" t="s">
        <v>66</v>
      </c>
      <c r="H146" s="35">
        <v>2.49185E-2</v>
      </c>
      <c r="I146" s="35">
        <v>7.3827124949365412E-4</v>
      </c>
      <c r="J146" s="35">
        <v>0.3673876779463392</v>
      </c>
      <c r="K146" s="35">
        <v>1.9878375000000004</v>
      </c>
      <c r="L146" s="35">
        <v>0.34991298255086495</v>
      </c>
      <c r="M146" s="35">
        <v>0.48779783089432771</v>
      </c>
      <c r="N146" s="35">
        <v>0.83771081344519249</v>
      </c>
      <c r="O146" s="35">
        <v>0.83771081344519249</v>
      </c>
      <c r="P146" s="35">
        <v>1.5052765797462351E-2</v>
      </c>
      <c r="Q146" s="35">
        <v>0.30893463844790642</v>
      </c>
      <c r="R146" s="38">
        <v>9181.2364039331405</v>
      </c>
      <c r="S146" s="35">
        <v>0.16952347067499765</v>
      </c>
      <c r="T146" s="35">
        <v>3.5397416260484406E-2</v>
      </c>
      <c r="U146" s="35">
        <v>1.487502896484604E-2</v>
      </c>
      <c r="V146" s="38">
        <v>9195.3633764210699</v>
      </c>
    </row>
    <row r="147" spans="2:22" x14ac:dyDescent="0.35">
      <c r="B147" s="63" t="s">
        <v>108</v>
      </c>
      <c r="C147" s="37" t="s">
        <v>107</v>
      </c>
      <c r="D147" s="37" t="s">
        <v>63</v>
      </c>
      <c r="E147" s="37" t="s">
        <v>32</v>
      </c>
      <c r="F147" s="36">
        <v>4</v>
      </c>
      <c r="G147" s="43" t="s">
        <v>66</v>
      </c>
      <c r="H147" s="35">
        <v>4.3800000000000018E-4</v>
      </c>
      <c r="I147" s="35">
        <v>7.7565167460336257E-4</v>
      </c>
      <c r="J147" s="35">
        <v>0.36310284054515152</v>
      </c>
      <c r="K147" s="35">
        <v>1.9385514999999993</v>
      </c>
      <c r="L147" s="35">
        <v>0.35534397322465033</v>
      </c>
      <c r="M147" s="35">
        <v>0.60269649916629886</v>
      </c>
      <c r="N147" s="35">
        <v>0.95804047239094936</v>
      </c>
      <c r="O147" s="35">
        <v>0.95804047239094936</v>
      </c>
      <c r="P147" s="35">
        <v>1.5810705212363343E-2</v>
      </c>
      <c r="Q147" s="35">
        <v>0.36700509855784086</v>
      </c>
      <c r="R147" s="38">
        <v>10242.738664131606</v>
      </c>
      <c r="S147" s="35">
        <v>0.19460991934472849</v>
      </c>
      <c r="T147" s="35">
        <v>4.2117904830927623E-2</v>
      </c>
      <c r="U147" s="35">
        <v>1.7697596251017862E-2</v>
      </c>
      <c r="V147" s="38">
        <v>10259.348986653455</v>
      </c>
    </row>
    <row r="148" spans="2:22" x14ac:dyDescent="0.35">
      <c r="B148" s="62" t="s">
        <v>108</v>
      </c>
      <c r="C148" s="46" t="s">
        <v>107</v>
      </c>
      <c r="D148" s="46"/>
      <c r="E148" s="46" t="s">
        <v>62</v>
      </c>
      <c r="F148" s="41"/>
      <c r="G148" s="40"/>
      <c r="H148" s="57">
        <f>SUM(H136:H147)</f>
        <v>0.40870999999999996</v>
      </c>
      <c r="I148" s="57">
        <f>SUM(I136:I147)</f>
        <v>6.9458354379818149E-3</v>
      </c>
      <c r="J148" s="57">
        <f>SUM(J136:J147)</f>
        <v>2.8491256617806888</v>
      </c>
      <c r="K148" s="57">
        <f>SUM(K136:K147)</f>
        <v>17.746196999999999</v>
      </c>
      <c r="L148" s="57">
        <f>SUM(L136:L147)</f>
        <v>3.5430548592396169</v>
      </c>
      <c r="M148" s="57">
        <f>SUM(M136:M147)</f>
        <v>5.780872217395034</v>
      </c>
      <c r="N148" s="57">
        <f>SUM(N136:N147)</f>
        <v>9.3239270766346518</v>
      </c>
      <c r="O148" s="57">
        <f>SUM(O136:O147)</f>
        <v>9.3239270766346518</v>
      </c>
      <c r="P148" s="57">
        <f>SUM(P136:P147)</f>
        <v>0.14162579303682771</v>
      </c>
      <c r="Q148" s="57">
        <f>SUM(Q136:Q147)</f>
        <v>3.5501493557012647</v>
      </c>
      <c r="R148" s="39">
        <f>SUM(R136:R147)</f>
        <v>107594.98852921845</v>
      </c>
      <c r="S148" s="57">
        <f>SUM(S136:S147)</f>
        <v>2.0182766064511517</v>
      </c>
      <c r="T148" s="57">
        <f>SUM(T136:T147)</f>
        <v>0.40654902725939518</v>
      </c>
      <c r="U148" s="57">
        <f>SUM(U136:U147)</f>
        <v>0.17085962757170173</v>
      </c>
      <c r="V148" s="39">
        <f>SUM(V136:V147)</f>
        <v>107759.2357664228</v>
      </c>
    </row>
    <row r="149" spans="2:22" x14ac:dyDescent="0.35">
      <c r="B149" s="63" t="s">
        <v>106</v>
      </c>
      <c r="C149" s="37" t="s">
        <v>105</v>
      </c>
      <c r="D149" s="37" t="s">
        <v>63</v>
      </c>
      <c r="E149" s="37" t="s">
        <v>21</v>
      </c>
      <c r="F149" s="36">
        <v>1</v>
      </c>
      <c r="G149" s="43" t="s">
        <v>66</v>
      </c>
      <c r="H149" s="35">
        <v>2.4179999999999996E-3</v>
      </c>
      <c r="I149" s="35">
        <v>5.66385213835561E-4</v>
      </c>
      <c r="J149" s="35">
        <v>0.21284983426787271</v>
      </c>
      <c r="K149" s="35">
        <v>2.0076160000000005</v>
      </c>
      <c r="L149" s="35">
        <v>0.36147358872659852</v>
      </c>
      <c r="M149" s="35">
        <v>0.61392508017402669</v>
      </c>
      <c r="N149" s="35">
        <v>0.97539866890062532</v>
      </c>
      <c r="O149" s="35">
        <v>0.97539866890062532</v>
      </c>
      <c r="P149" s="35">
        <v>1.155201575096371E-2</v>
      </c>
      <c r="Q149" s="35">
        <v>0.3745241845023215</v>
      </c>
      <c r="R149" s="38">
        <v>11027.21834473801</v>
      </c>
      <c r="S149" s="35">
        <v>0.2025180979798453</v>
      </c>
      <c r="T149" s="35">
        <v>4.2844319818068861E-2</v>
      </c>
      <c r="U149" s="35">
        <v>1.8003841905193906E-2</v>
      </c>
      <c r="V149" s="38">
        <v>11044.242596233235</v>
      </c>
    </row>
    <row r="150" spans="2:22" x14ac:dyDescent="0.35">
      <c r="B150" s="63" t="s">
        <v>106</v>
      </c>
      <c r="C150" s="37" t="s">
        <v>105</v>
      </c>
      <c r="D150" s="37" t="s">
        <v>63</v>
      </c>
      <c r="E150" s="37" t="s">
        <v>22</v>
      </c>
      <c r="F150" s="36">
        <v>1</v>
      </c>
      <c r="G150" s="43" t="s">
        <v>66</v>
      </c>
      <c r="H150" s="35">
        <v>6.9935500000000039E-2</v>
      </c>
      <c r="I150" s="35">
        <v>4.080373199145465E-4</v>
      </c>
      <c r="J150" s="35">
        <v>0.1931133657051671</v>
      </c>
      <c r="K150" s="35">
        <v>1.6148760000000002</v>
      </c>
      <c r="L150" s="35">
        <v>0.3101609628531603</v>
      </c>
      <c r="M150" s="35">
        <v>0.46058058129466989</v>
      </c>
      <c r="N150" s="35">
        <v>0.77074154414783003</v>
      </c>
      <c r="O150" s="35">
        <v>0.77074154414783003</v>
      </c>
      <c r="P150" s="35">
        <v>8.3250185225895654E-3</v>
      </c>
      <c r="Q150" s="35">
        <v>0.28876814525666411</v>
      </c>
      <c r="R150" s="38">
        <v>8983.7652195622941</v>
      </c>
      <c r="S150" s="35">
        <v>0.16670293368866906</v>
      </c>
      <c r="T150" s="35">
        <v>3.2939775772743138E-2</v>
      </c>
      <c r="U150" s="35">
        <v>1.3844246501363197E-2</v>
      </c>
      <c r="V150" s="38">
        <v>8997.1619422853528</v>
      </c>
    </row>
    <row r="151" spans="2:22" x14ac:dyDescent="0.35">
      <c r="B151" s="63" t="s">
        <v>106</v>
      </c>
      <c r="C151" s="37" t="s">
        <v>105</v>
      </c>
      <c r="D151" s="37" t="s">
        <v>63</v>
      </c>
      <c r="E151" s="37" t="s">
        <v>23</v>
      </c>
      <c r="F151" s="36">
        <v>1</v>
      </c>
      <c r="G151" s="43" t="s">
        <v>66</v>
      </c>
      <c r="H151" s="35">
        <v>0.14323099999999997</v>
      </c>
      <c r="I151" s="35">
        <v>2.3451740372849476E-4</v>
      </c>
      <c r="J151" s="35">
        <v>0.3892047857846192</v>
      </c>
      <c r="K151" s="35">
        <v>1.6557174999999997</v>
      </c>
      <c r="L151" s="35">
        <v>0.35858943641369223</v>
      </c>
      <c r="M151" s="35">
        <v>0.57552226066397416</v>
      </c>
      <c r="N151" s="35">
        <v>0.9341116970776665</v>
      </c>
      <c r="O151" s="35">
        <v>0.9341116970776665</v>
      </c>
      <c r="P151" s="35">
        <v>4.7808694821095139E-3</v>
      </c>
      <c r="Q151" s="35">
        <v>0.35491264309772097</v>
      </c>
      <c r="R151" s="38">
        <v>12653.673097856408</v>
      </c>
      <c r="S151" s="35">
        <v>0.23385891325062891</v>
      </c>
      <c r="T151" s="35">
        <v>4.0575568138023509E-2</v>
      </c>
      <c r="U151" s="35">
        <v>1.7059830642442937E-2</v>
      </c>
      <c r="V151" s="38">
        <v>12670.973672983997</v>
      </c>
    </row>
    <row r="152" spans="2:22" x14ac:dyDescent="0.35">
      <c r="B152" s="63" t="s">
        <v>106</v>
      </c>
      <c r="C152" s="37" t="s">
        <v>105</v>
      </c>
      <c r="D152" s="37" t="s">
        <v>63</v>
      </c>
      <c r="E152" s="37" t="s">
        <v>24</v>
      </c>
      <c r="F152" s="36">
        <v>2</v>
      </c>
      <c r="G152" s="43" t="s">
        <v>66</v>
      </c>
      <c r="H152" s="35">
        <v>5.3999999999999998E-5</v>
      </c>
      <c r="I152" s="35">
        <v>2.0957529085712323E-4</v>
      </c>
      <c r="J152" s="35">
        <v>4.2322903606874483E-2</v>
      </c>
      <c r="K152" s="35">
        <v>1.3350184999999999</v>
      </c>
      <c r="L152" s="35">
        <v>0.10084755019959528</v>
      </c>
      <c r="M152" s="35">
        <v>0.17374928944570889</v>
      </c>
      <c r="N152" s="35">
        <v>0.27459683964530418</v>
      </c>
      <c r="O152" s="35">
        <v>0.27459683964530418</v>
      </c>
      <c r="P152" s="35">
        <v>4.3002395672122667E-3</v>
      </c>
      <c r="Q152" s="35">
        <v>0.10801597774918019</v>
      </c>
      <c r="R152" s="38">
        <v>3480.7311352242896</v>
      </c>
      <c r="S152" s="35">
        <v>6.5853093370419225E-2</v>
      </c>
      <c r="T152" s="35">
        <v>1.1952811855022824E-2</v>
      </c>
      <c r="U152" s="35">
        <v>5.024835188220356E-3</v>
      </c>
      <c r="V152" s="38">
        <v>3485.7425169802427</v>
      </c>
    </row>
    <row r="153" spans="2:22" x14ac:dyDescent="0.35">
      <c r="B153" s="63" t="s">
        <v>106</v>
      </c>
      <c r="C153" s="37" t="s">
        <v>105</v>
      </c>
      <c r="D153" s="37" t="s">
        <v>63</v>
      </c>
      <c r="E153" s="37" t="s">
        <v>25</v>
      </c>
      <c r="F153" s="36">
        <v>2</v>
      </c>
      <c r="G153" s="43" t="s">
        <v>66</v>
      </c>
      <c r="H153" s="35">
        <v>5.032E-3</v>
      </c>
      <c r="I153" s="35">
        <v>5.4121077654966331E-4</v>
      </c>
      <c r="J153" s="35">
        <v>0.32519935417023693</v>
      </c>
      <c r="K153" s="35">
        <v>1.6084689999999999</v>
      </c>
      <c r="L153" s="35">
        <v>0.31161938676048173</v>
      </c>
      <c r="M153" s="35">
        <v>0.52965857035250297</v>
      </c>
      <c r="N153" s="35">
        <v>0.8412779571129847</v>
      </c>
      <c r="O153" s="35">
        <v>0.8412779571129847</v>
      </c>
      <c r="P153" s="35">
        <v>1.1043710703561306E-2</v>
      </c>
      <c r="Q153" s="35">
        <v>0.3234492849430689</v>
      </c>
      <c r="R153" s="38">
        <v>9490.7745801789806</v>
      </c>
      <c r="S153" s="35">
        <v>0.18009617241355821</v>
      </c>
      <c r="T153" s="35">
        <v>3.6935205117290121E-2</v>
      </c>
      <c r="U153" s="35">
        <v>1.5521966087762394E-2</v>
      </c>
      <c r="V153" s="38">
        <v>9505.6051023626424</v>
      </c>
    </row>
    <row r="154" spans="2:22" x14ac:dyDescent="0.35">
      <c r="B154" s="63" t="s">
        <v>106</v>
      </c>
      <c r="C154" s="37" t="s">
        <v>105</v>
      </c>
      <c r="D154" s="37" t="s">
        <v>63</v>
      </c>
      <c r="E154" s="37" t="s">
        <v>26</v>
      </c>
      <c r="F154" s="36">
        <v>2</v>
      </c>
      <c r="G154" s="43" t="s">
        <v>66</v>
      </c>
      <c r="H154" s="35">
        <v>1.7854500000000002E-2</v>
      </c>
      <c r="I154" s="35">
        <v>9.1270689674222637E-4</v>
      </c>
      <c r="J154" s="35">
        <v>0.35723068510865696</v>
      </c>
      <c r="K154" s="35">
        <v>1.949805</v>
      </c>
      <c r="L154" s="35">
        <v>0.3625578389167774</v>
      </c>
      <c r="M154" s="35">
        <v>0.61552439369855683</v>
      </c>
      <c r="N154" s="35">
        <v>0.97808223261533422</v>
      </c>
      <c r="O154" s="35">
        <v>0.97808223261533422</v>
      </c>
      <c r="P154" s="35">
        <v>1.8608827724408361E-2</v>
      </c>
      <c r="Q154" s="35">
        <v>0.37530176955573774</v>
      </c>
      <c r="R154" s="38">
        <v>11334.035970616274</v>
      </c>
      <c r="S154" s="35">
        <v>0.21459449952826626</v>
      </c>
      <c r="T154" s="35">
        <v>4.2972864805490472E-2</v>
      </c>
      <c r="U154" s="35">
        <v>1.8060408559547908E-2</v>
      </c>
      <c r="V154" s="38">
        <v>11351.432425776517</v>
      </c>
    </row>
    <row r="155" spans="2:22" x14ac:dyDescent="0.35">
      <c r="B155" s="63" t="s">
        <v>106</v>
      </c>
      <c r="C155" s="37" t="s">
        <v>105</v>
      </c>
      <c r="D155" s="37" t="s">
        <v>63</v>
      </c>
      <c r="E155" s="37" t="s">
        <v>27</v>
      </c>
      <c r="F155" s="36">
        <v>3</v>
      </c>
      <c r="G155" s="43" t="s">
        <v>66</v>
      </c>
      <c r="H155" s="35">
        <v>1.7648499999999998E-2</v>
      </c>
      <c r="I155" s="35">
        <v>3.7804762410163719E-4</v>
      </c>
      <c r="J155" s="35">
        <v>1.6303203897084857E-2</v>
      </c>
      <c r="K155" s="35">
        <v>1.6213690000000003</v>
      </c>
      <c r="L155" s="35">
        <v>0.11571306103175043</v>
      </c>
      <c r="M155" s="35">
        <v>0.16753211804920329</v>
      </c>
      <c r="N155" s="35">
        <v>0.28324517908095387</v>
      </c>
      <c r="O155" s="35">
        <v>0.28324517908095387</v>
      </c>
      <c r="P155" s="35">
        <v>7.7444766342601203E-3</v>
      </c>
      <c r="Q155" s="35">
        <v>0.10774526745014884</v>
      </c>
      <c r="R155" s="38">
        <v>4179.0578670977984</v>
      </c>
      <c r="S155" s="35">
        <v>7.8058608594227585E-2</v>
      </c>
      <c r="T155" s="35">
        <v>1.1908993599904223E-2</v>
      </c>
      <c r="U155" s="35">
        <v>5.0091820213855826E-3</v>
      </c>
      <c r="V155" s="38">
        <v>4184.3993914424118</v>
      </c>
    </row>
    <row r="156" spans="2:22" x14ac:dyDescent="0.35">
      <c r="B156" s="63" t="s">
        <v>106</v>
      </c>
      <c r="C156" s="37" t="s">
        <v>105</v>
      </c>
      <c r="D156" s="37" t="s">
        <v>63</v>
      </c>
      <c r="E156" s="37" t="s">
        <v>28</v>
      </c>
      <c r="F156" s="36">
        <v>3</v>
      </c>
      <c r="G156" s="43" t="s">
        <v>66</v>
      </c>
      <c r="H156" s="35">
        <v>1.2088000000000003E-2</v>
      </c>
      <c r="I156" s="35">
        <v>8.9993565466676962E-4</v>
      </c>
      <c r="J156" s="35">
        <v>0.39757333070572848</v>
      </c>
      <c r="K156" s="35">
        <v>1.7607974999999998</v>
      </c>
      <c r="L156" s="35">
        <v>0.3532469620074869</v>
      </c>
      <c r="M156" s="35">
        <v>0.59993700018038076</v>
      </c>
      <c r="N156" s="35">
        <v>0.95318396218786772</v>
      </c>
      <c r="O156" s="35">
        <v>0.95318396218786772</v>
      </c>
      <c r="P156" s="35">
        <v>1.8351974440806364E-2</v>
      </c>
      <c r="Q156" s="35">
        <v>0.36597767598488046</v>
      </c>
      <c r="R156" s="38">
        <v>10995.829794996924</v>
      </c>
      <c r="S156" s="35">
        <v>0.20831828683865167</v>
      </c>
      <c r="T156" s="35">
        <v>4.1869245936188189E-2</v>
      </c>
      <c r="U156" s="35">
        <v>1.7596415344828444E-2</v>
      </c>
      <c r="V156" s="38">
        <v>11012.758057201496</v>
      </c>
    </row>
    <row r="157" spans="2:22" x14ac:dyDescent="0.35">
      <c r="B157" s="63" t="s">
        <v>106</v>
      </c>
      <c r="C157" s="37" t="s">
        <v>105</v>
      </c>
      <c r="D157" s="37" t="s">
        <v>63</v>
      </c>
      <c r="E157" s="37" t="s">
        <v>29</v>
      </c>
      <c r="F157" s="36">
        <v>3</v>
      </c>
      <c r="G157" s="43" t="s">
        <v>66</v>
      </c>
      <c r="H157" s="35">
        <v>6.6185000000000011E-3</v>
      </c>
      <c r="I157" s="35">
        <v>9.3237558532075653E-4</v>
      </c>
      <c r="J157" s="35">
        <v>0.42240356524624922</v>
      </c>
      <c r="K157" s="35">
        <v>1.7313114999999999</v>
      </c>
      <c r="L157" s="35">
        <v>0.35392281064911457</v>
      </c>
      <c r="M157" s="35">
        <v>0.60096558931261712</v>
      </c>
      <c r="N157" s="35">
        <v>0.95488839996173136</v>
      </c>
      <c r="O157" s="35">
        <v>0.95488839996173136</v>
      </c>
      <c r="P157" s="35">
        <v>1.9016623277519878E-2</v>
      </c>
      <c r="Q157" s="35">
        <v>0.36650761446704655</v>
      </c>
      <c r="R157" s="38">
        <v>10152.696581752312</v>
      </c>
      <c r="S157" s="35">
        <v>0.19327112003716096</v>
      </c>
      <c r="T157" s="35">
        <v>4.1949368016490435E-2</v>
      </c>
      <c r="U157" s="35">
        <v>1.7626653943130902E-2</v>
      </c>
      <c r="V157" s="38">
        <v>10169.224755637724</v>
      </c>
    </row>
    <row r="158" spans="2:22" x14ac:dyDescent="0.35">
      <c r="B158" s="63" t="s">
        <v>106</v>
      </c>
      <c r="C158" s="37" t="s">
        <v>105</v>
      </c>
      <c r="D158" s="37" t="s">
        <v>63</v>
      </c>
      <c r="E158" s="37" t="s">
        <v>30</v>
      </c>
      <c r="F158" s="36">
        <v>4</v>
      </c>
      <c r="G158" s="43" t="s">
        <v>66</v>
      </c>
      <c r="H158" s="35">
        <v>4.10535E-2</v>
      </c>
      <c r="I158" s="35">
        <v>5.3654822291159313E-4</v>
      </c>
      <c r="J158" s="35">
        <v>0.29287211302263289</v>
      </c>
      <c r="K158" s="35">
        <v>1.4389544999999997</v>
      </c>
      <c r="L158" s="35">
        <v>0.25778137575805965</v>
      </c>
      <c r="M158" s="35">
        <v>0.36574060884716736</v>
      </c>
      <c r="N158" s="35">
        <v>0.6235219846052269</v>
      </c>
      <c r="O158" s="35">
        <v>0.6235219846052269</v>
      </c>
      <c r="P158" s="35">
        <v>1.0950439133512858E-2</v>
      </c>
      <c r="Q158" s="35">
        <v>0.23171606996644917</v>
      </c>
      <c r="R158" s="38">
        <v>6748.370020692947</v>
      </c>
      <c r="S158" s="35">
        <v>0.12818660812036056</v>
      </c>
      <c r="T158" s="35">
        <v>2.6384918793015692E-2</v>
      </c>
      <c r="U158" s="35">
        <v>1.108811995614022E-2</v>
      </c>
      <c r="V158" s="38">
        <v>6758.951249200466</v>
      </c>
    </row>
    <row r="159" spans="2:22" x14ac:dyDescent="0.35">
      <c r="B159" s="63" t="s">
        <v>106</v>
      </c>
      <c r="C159" s="37" t="s">
        <v>105</v>
      </c>
      <c r="D159" s="37" t="s">
        <v>63</v>
      </c>
      <c r="E159" s="37" t="s">
        <v>31</v>
      </c>
      <c r="F159" s="36">
        <v>4</v>
      </c>
      <c r="G159" s="43" t="s">
        <v>66</v>
      </c>
      <c r="H159" s="35">
        <v>5.5042500000000001E-2</v>
      </c>
      <c r="I159" s="35">
        <v>5.7924123079046419E-4</v>
      </c>
      <c r="J159" s="35">
        <v>0.3269777208040836</v>
      </c>
      <c r="K159" s="35">
        <v>1.6631280000000004</v>
      </c>
      <c r="L159" s="35">
        <v>0.27230590078330186</v>
      </c>
      <c r="M159" s="35">
        <v>0.37982129071010157</v>
      </c>
      <c r="N159" s="35">
        <v>0.65212719149340337</v>
      </c>
      <c r="O159" s="35">
        <v>0.65212719149340337</v>
      </c>
      <c r="P159" s="35">
        <v>1.1832230504987648E-2</v>
      </c>
      <c r="Q159" s="35">
        <v>0.24192783593790018</v>
      </c>
      <c r="R159" s="38">
        <v>7159.6570616688077</v>
      </c>
      <c r="S159" s="35">
        <v>0.1314538799501537</v>
      </c>
      <c r="T159" s="35">
        <v>2.7471812582209647E-2</v>
      </c>
      <c r="U159" s="35">
        <v>1.1544433578189468E-2</v>
      </c>
      <c r="V159" s="38">
        <v>7170.6178006416967</v>
      </c>
    </row>
    <row r="160" spans="2:22" x14ac:dyDescent="0.35">
      <c r="B160" s="63" t="s">
        <v>106</v>
      </c>
      <c r="C160" s="37" t="s">
        <v>105</v>
      </c>
      <c r="D160" s="37" t="s">
        <v>63</v>
      </c>
      <c r="E160" s="37" t="s">
        <v>32</v>
      </c>
      <c r="F160" s="36">
        <v>4</v>
      </c>
      <c r="G160" s="43" t="s">
        <v>66</v>
      </c>
      <c r="H160" s="35">
        <v>0.14135900000000004</v>
      </c>
      <c r="I160" s="35">
        <v>7.0489675747986171E-4</v>
      </c>
      <c r="J160" s="35">
        <v>0.4834105630264397</v>
      </c>
      <c r="K160" s="35">
        <v>1.9999805000000002</v>
      </c>
      <c r="L160" s="35">
        <v>0.31323953648820918</v>
      </c>
      <c r="M160" s="35">
        <v>0.53255833667611785</v>
      </c>
      <c r="N160" s="35">
        <v>0.8457978731643272</v>
      </c>
      <c r="O160" s="35">
        <v>0.8457978731643272</v>
      </c>
      <c r="P160" s="35">
        <v>1.4384488583392125E-2</v>
      </c>
      <c r="Q160" s="35">
        <v>0.3253394248947008</v>
      </c>
      <c r="R160" s="38">
        <v>9044.5368654338199</v>
      </c>
      <c r="S160" s="35">
        <v>0.17183062971890173</v>
      </c>
      <c r="T160" s="35">
        <v>3.712721661269143E-2</v>
      </c>
      <c r="U160" s="35">
        <v>1.5600612629412721E-2</v>
      </c>
      <c r="V160" s="38">
        <v>9059.1868354683102</v>
      </c>
    </row>
    <row r="161" spans="2:22" x14ac:dyDescent="0.35">
      <c r="B161" s="62" t="s">
        <v>106</v>
      </c>
      <c r="C161" s="46" t="s">
        <v>105</v>
      </c>
      <c r="D161" s="46"/>
      <c r="E161" s="46" t="s">
        <v>62</v>
      </c>
      <c r="F161" s="41"/>
      <c r="G161" s="40"/>
      <c r="H161" s="57">
        <f>SUM(H149:H160)</f>
        <v>0.5123350000000001</v>
      </c>
      <c r="I161" s="57">
        <f>SUM(I149:I160)</f>
        <v>6.9034779768986972E-3</v>
      </c>
      <c r="J161" s="57">
        <f>SUM(J149:J160)</f>
        <v>3.4594614253456468</v>
      </c>
      <c r="K161" s="57">
        <f>SUM(K149:K160)</f>
        <v>20.387043000000002</v>
      </c>
      <c r="L161" s="57">
        <f>SUM(L149:L160)</f>
        <v>3.4714584105882285</v>
      </c>
      <c r="M161" s="57">
        <f>SUM(M149:M160)</f>
        <v>5.6155151194050283</v>
      </c>
      <c r="N161" s="57">
        <f>SUM(N149:N160)</f>
        <v>9.0869735299932568</v>
      </c>
      <c r="O161" s="57">
        <f>SUM(O149:O160)</f>
        <v>9.0869735299932568</v>
      </c>
      <c r="P161" s="57">
        <f>SUM(P149:P160)</f>
        <v>0.14089091432532372</v>
      </c>
      <c r="Q161" s="57">
        <f>SUM(Q149:Q160)</f>
        <v>3.4641858938058192</v>
      </c>
      <c r="R161" s="39">
        <f>SUM(R149:R160)</f>
        <v>105250.34653981889</v>
      </c>
      <c r="S161" s="57">
        <f>SUM(S149:S160)</f>
        <v>1.9747428434908434</v>
      </c>
      <c r="T161" s="57">
        <f>SUM(T149:T160)</f>
        <v>0.3949321010471385</v>
      </c>
      <c r="U161" s="57">
        <f>SUM(U149:U160)</f>
        <v>0.16598054635761805</v>
      </c>
      <c r="V161" s="39">
        <f>SUM(V149:V160)</f>
        <v>105410.29634621411</v>
      </c>
    </row>
    <row r="162" spans="2:22" x14ac:dyDescent="0.35">
      <c r="B162" s="63" t="s">
        <v>104</v>
      </c>
      <c r="C162" s="37" t="s">
        <v>103</v>
      </c>
      <c r="D162" s="37" t="s">
        <v>63</v>
      </c>
      <c r="E162" s="37" t="s">
        <v>21</v>
      </c>
      <c r="F162" s="36">
        <v>1</v>
      </c>
      <c r="G162" s="43" t="s">
        <v>66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8">
        <v>0</v>
      </c>
      <c r="S162" s="35">
        <v>0</v>
      </c>
      <c r="T162" s="35">
        <v>0</v>
      </c>
      <c r="U162" s="35">
        <v>0</v>
      </c>
      <c r="V162" s="38">
        <v>0</v>
      </c>
    </row>
    <row r="163" spans="2:22" x14ac:dyDescent="0.35">
      <c r="B163" s="63" t="s">
        <v>104</v>
      </c>
      <c r="C163" s="37" t="s">
        <v>103</v>
      </c>
      <c r="D163" s="37" t="s">
        <v>63</v>
      </c>
      <c r="E163" s="37" t="s">
        <v>22</v>
      </c>
      <c r="F163" s="36">
        <v>1</v>
      </c>
      <c r="G163" s="43" t="s">
        <v>66</v>
      </c>
      <c r="H163" s="35">
        <v>3.8887500000000005E-2</v>
      </c>
      <c r="I163" s="35">
        <v>1.8706743808580444E-4</v>
      </c>
      <c r="J163" s="35">
        <v>7.0604279211588211E-2</v>
      </c>
      <c r="K163" s="35">
        <v>0.79201300000000019</v>
      </c>
      <c r="L163" s="35">
        <v>0.14056256394685585</v>
      </c>
      <c r="M163" s="35">
        <v>0.21548595157797609</v>
      </c>
      <c r="N163" s="35">
        <v>0.35604851552483197</v>
      </c>
      <c r="O163" s="35">
        <v>0.35604851552483197</v>
      </c>
      <c r="P163" s="35">
        <v>3.8187551800962271E-3</v>
      </c>
      <c r="Q163" s="35">
        <v>0.13453232647434513</v>
      </c>
      <c r="R163" s="38">
        <v>4365.3728754385975</v>
      </c>
      <c r="S163" s="35">
        <v>8.1316282147823937E-2</v>
      </c>
      <c r="T163" s="35">
        <v>1.5297107851904529E-2</v>
      </c>
      <c r="U163" s="35">
        <v>6.4300831283474339E-3</v>
      </c>
      <c r="V163" s="38">
        <v>4371.7034649194911</v>
      </c>
    </row>
    <row r="164" spans="2:22" x14ac:dyDescent="0.35">
      <c r="B164" s="63" t="s">
        <v>104</v>
      </c>
      <c r="C164" s="37" t="s">
        <v>103</v>
      </c>
      <c r="D164" s="37" t="s">
        <v>63</v>
      </c>
      <c r="E164" s="37" t="s">
        <v>23</v>
      </c>
      <c r="F164" s="36">
        <v>1</v>
      </c>
      <c r="G164" s="43" t="s">
        <v>66</v>
      </c>
      <c r="H164" s="35">
        <v>3.2134999999999993E-3</v>
      </c>
      <c r="I164" s="35">
        <v>2.3938530342817977E-4</v>
      </c>
      <c r="J164" s="35">
        <v>0.28420478944756378</v>
      </c>
      <c r="K164" s="35">
        <v>1.6372610000000005</v>
      </c>
      <c r="L164" s="35">
        <v>0.35659706334694269</v>
      </c>
      <c r="M164" s="35">
        <v>0.60566290212351392</v>
      </c>
      <c r="N164" s="35">
        <v>0.96225996547045667</v>
      </c>
      <c r="O164" s="35">
        <v>0.96225996547045667</v>
      </c>
      <c r="P164" s="35">
        <v>4.879896222802502E-3</v>
      </c>
      <c r="Q164" s="35">
        <v>0.36950028561331988</v>
      </c>
      <c r="R164" s="38">
        <v>13143.464107270946</v>
      </c>
      <c r="S164" s="35">
        <v>0.24313366449851725</v>
      </c>
      <c r="T164" s="35">
        <v>4.2266318031915273E-2</v>
      </c>
      <c r="U164" s="35">
        <v>1.7770594983656622E-2</v>
      </c>
      <c r="V164" s="38">
        <v>13161.472424155363</v>
      </c>
    </row>
    <row r="165" spans="2:22" x14ac:dyDescent="0.35">
      <c r="B165" s="63" t="s">
        <v>104</v>
      </c>
      <c r="C165" s="37" t="s">
        <v>103</v>
      </c>
      <c r="D165" s="37" t="s">
        <v>63</v>
      </c>
      <c r="E165" s="37" t="s">
        <v>24</v>
      </c>
      <c r="F165" s="36">
        <v>2</v>
      </c>
      <c r="G165" s="43" t="s">
        <v>66</v>
      </c>
      <c r="H165" s="35">
        <v>0.31970799999999994</v>
      </c>
      <c r="I165" s="35">
        <v>4.5788445876017474E-4</v>
      </c>
      <c r="J165" s="35">
        <v>0.12052978316838078</v>
      </c>
      <c r="K165" s="35">
        <v>1.4497164999999999</v>
      </c>
      <c r="L165" s="35">
        <v>0.22673887122584038</v>
      </c>
      <c r="M165" s="35">
        <v>0.35037937134525382</v>
      </c>
      <c r="N165" s="35">
        <v>0.57711824257109423</v>
      </c>
      <c r="O165" s="35">
        <v>0.57711824257109423</v>
      </c>
      <c r="P165" s="35">
        <v>9.3497143074718052E-3</v>
      </c>
      <c r="Q165" s="35">
        <v>0.2188225231843843</v>
      </c>
      <c r="R165" s="38">
        <v>6974.4243985299645</v>
      </c>
      <c r="S165" s="35">
        <v>0.13207373965476552</v>
      </c>
      <c r="T165" s="35">
        <v>2.4808925370889117E-2</v>
      </c>
      <c r="U165" s="35">
        <v>1.0428383970528936E-2</v>
      </c>
      <c r="V165" s="38">
        <v>6984.6968284635832</v>
      </c>
    </row>
    <row r="166" spans="2:22" x14ac:dyDescent="0.35">
      <c r="B166" s="63" t="s">
        <v>104</v>
      </c>
      <c r="C166" s="37" t="s">
        <v>103</v>
      </c>
      <c r="D166" s="37" t="s">
        <v>63</v>
      </c>
      <c r="E166" s="37" t="s">
        <v>25</v>
      </c>
      <c r="F166" s="36">
        <v>2</v>
      </c>
      <c r="G166" s="43" t="s">
        <v>66</v>
      </c>
      <c r="H166" s="35">
        <v>1.3608500000000004E-2</v>
      </c>
      <c r="I166" s="35">
        <v>6.8471900683475095E-4</v>
      </c>
      <c r="J166" s="35">
        <v>0.21177597433815729</v>
      </c>
      <c r="K166" s="35">
        <v>1.6999045000000002</v>
      </c>
      <c r="L166" s="35">
        <v>0.37053560412062325</v>
      </c>
      <c r="M166" s="35">
        <v>0.62912264016932196</v>
      </c>
      <c r="N166" s="35">
        <v>0.99965824428994521</v>
      </c>
      <c r="O166" s="35">
        <v>0.99965824428994521</v>
      </c>
      <c r="P166" s="35">
        <v>1.3962017302339468E-2</v>
      </c>
      <c r="Q166" s="35">
        <v>0.38363731393099643</v>
      </c>
      <c r="R166" s="38">
        <v>11355.014087563426</v>
      </c>
      <c r="S166" s="35">
        <v>0.21537405385041675</v>
      </c>
      <c r="T166" s="35">
        <v>4.3918437548393592E-2</v>
      </c>
      <c r="U166" s="35">
        <v>1.8456932293107728E-2</v>
      </c>
      <c r="V166" s="38">
        <v>11372.682947021556</v>
      </c>
    </row>
    <row r="167" spans="2:22" x14ac:dyDescent="0.35">
      <c r="B167" s="63" t="s">
        <v>104</v>
      </c>
      <c r="C167" s="37" t="s">
        <v>103</v>
      </c>
      <c r="D167" s="37" t="s">
        <v>63</v>
      </c>
      <c r="E167" s="37" t="s">
        <v>26</v>
      </c>
      <c r="F167" s="36">
        <v>2</v>
      </c>
      <c r="G167" s="43" t="s">
        <v>66</v>
      </c>
      <c r="H167" s="35">
        <v>6.3135999999999984E-2</v>
      </c>
      <c r="I167" s="35">
        <v>5.9232695609733098E-4</v>
      </c>
      <c r="J167" s="35">
        <v>0.15754391800143661</v>
      </c>
      <c r="K167" s="35">
        <v>1.3683595</v>
      </c>
      <c r="L167" s="35">
        <v>0.29593484819448285</v>
      </c>
      <c r="M167" s="35">
        <v>0.45607130691595127</v>
      </c>
      <c r="N167" s="35">
        <v>0.75200615511043434</v>
      </c>
      <c r="O167" s="35">
        <v>0.75200615511043434</v>
      </c>
      <c r="P167" s="35">
        <v>1.2093841615402218E-2</v>
      </c>
      <c r="Q167" s="35">
        <v>0.28395162595204004</v>
      </c>
      <c r="R167" s="38">
        <v>8125.8989852473933</v>
      </c>
      <c r="S167" s="35">
        <v>0.15425927884159593</v>
      </c>
      <c r="T167" s="35">
        <v>3.2373157340066329E-2</v>
      </c>
      <c r="U167" s="35">
        <v>1.3603973410130777E-2</v>
      </c>
      <c r="V167" s="38">
        <v>8138.7971317500733</v>
      </c>
    </row>
    <row r="168" spans="2:22" x14ac:dyDescent="0.35">
      <c r="B168" s="63" t="s">
        <v>104</v>
      </c>
      <c r="C168" s="37" t="s">
        <v>103</v>
      </c>
      <c r="D168" s="37" t="s">
        <v>63</v>
      </c>
      <c r="E168" s="37" t="s">
        <v>27</v>
      </c>
      <c r="F168" s="36">
        <v>3</v>
      </c>
      <c r="G168" s="43" t="s">
        <v>66</v>
      </c>
      <c r="H168" s="35">
        <v>2.2295499999999996E-2</v>
      </c>
      <c r="I168" s="35">
        <v>8.9238567386182896E-4</v>
      </c>
      <c r="J168" s="35">
        <v>0.16588854248436066</v>
      </c>
      <c r="K168" s="35">
        <v>1.4632475</v>
      </c>
      <c r="L168" s="35">
        <v>0.26138210414286356</v>
      </c>
      <c r="M168" s="35">
        <v>0.44483205927766017</v>
      </c>
      <c r="N168" s="35">
        <v>0.70621416342052357</v>
      </c>
      <c r="O168" s="35">
        <v>0.70621416342052357</v>
      </c>
      <c r="P168" s="35">
        <v>1.8203619532815397E-2</v>
      </c>
      <c r="Q168" s="35">
        <v>0.27210687699268093</v>
      </c>
      <c r="R168" s="38">
        <v>10138.867425326356</v>
      </c>
      <c r="S168" s="35">
        <v>0.18972562830091752</v>
      </c>
      <c r="T168" s="35">
        <v>3.0980673013532845E-2</v>
      </c>
      <c r="U168" s="35">
        <v>1.3028179506594798E-2</v>
      </c>
      <c r="V168" s="38">
        <v>10152.38962126737</v>
      </c>
    </row>
    <row r="169" spans="2:22" x14ac:dyDescent="0.35">
      <c r="B169" s="63" t="s">
        <v>104</v>
      </c>
      <c r="C169" s="37" t="s">
        <v>103</v>
      </c>
      <c r="D169" s="37" t="s">
        <v>63</v>
      </c>
      <c r="E169" s="37" t="s">
        <v>28</v>
      </c>
      <c r="F169" s="36">
        <v>3</v>
      </c>
      <c r="G169" s="43" t="s">
        <v>66</v>
      </c>
      <c r="H169" s="35">
        <v>2.0135000000000005E-3</v>
      </c>
      <c r="I169" s="35">
        <v>9.947571250376304E-4</v>
      </c>
      <c r="J169" s="35">
        <v>0.21177596353077499</v>
      </c>
      <c r="K169" s="35">
        <v>1.7827760000000004</v>
      </c>
      <c r="L169" s="35">
        <v>0.38840971088646509</v>
      </c>
      <c r="M169" s="35">
        <v>0.6592929748869778</v>
      </c>
      <c r="N169" s="35">
        <v>1.0477026857734431</v>
      </c>
      <c r="O169" s="35">
        <v>1.0477026857734431</v>
      </c>
      <c r="P169" s="35">
        <v>2.0280121118796075E-2</v>
      </c>
      <c r="Q169" s="35">
        <v>0.40188976610072458</v>
      </c>
      <c r="R169" s="38">
        <v>12295.941540584874</v>
      </c>
      <c r="S169" s="35">
        <v>0.23276715185986899</v>
      </c>
      <c r="T169" s="35">
        <v>4.6037023717619474E-2</v>
      </c>
      <c r="U169" s="35">
        <v>1.9348835462380302E-2</v>
      </c>
      <c r="V169" s="38">
        <v>12314.658832122122</v>
      </c>
    </row>
    <row r="170" spans="2:22" x14ac:dyDescent="0.35">
      <c r="B170" s="63" t="s">
        <v>104</v>
      </c>
      <c r="C170" s="37" t="s">
        <v>103</v>
      </c>
      <c r="D170" s="37" t="s">
        <v>63</v>
      </c>
      <c r="E170" s="37" t="s">
        <v>29</v>
      </c>
      <c r="F170" s="36">
        <v>3</v>
      </c>
      <c r="G170" s="43" t="s">
        <v>66</v>
      </c>
      <c r="H170" s="35">
        <v>7.8600000000000002E-4</v>
      </c>
      <c r="I170" s="35">
        <v>9.4502282914838331E-4</v>
      </c>
      <c r="J170" s="35">
        <v>0.1561011874006773</v>
      </c>
      <c r="K170" s="35">
        <v>1.6368150000000006</v>
      </c>
      <c r="L170" s="35">
        <v>0.35683397068825934</v>
      </c>
      <c r="M170" s="35">
        <v>0.60587476265773754</v>
      </c>
      <c r="N170" s="35">
        <v>0.96270873334599683</v>
      </c>
      <c r="O170" s="35">
        <v>0.96270873334599683</v>
      </c>
      <c r="P170" s="35">
        <v>1.9273733817686718E-2</v>
      </c>
      <c r="Q170" s="35">
        <v>0.36947371819711644</v>
      </c>
      <c r="R170" s="38">
        <v>10248.92473994311</v>
      </c>
      <c r="S170" s="35">
        <v>0.19509280879060448</v>
      </c>
      <c r="T170" s="35">
        <v>4.2294423274668522E-2</v>
      </c>
      <c r="U170" s="35">
        <v>1.777169386278251E-2</v>
      </c>
      <c r="V170" s="38">
        <v>10265.595360757035</v>
      </c>
    </row>
    <row r="171" spans="2:22" x14ac:dyDescent="0.35">
      <c r="B171" s="63" t="s">
        <v>104</v>
      </c>
      <c r="C171" s="37" t="s">
        <v>103</v>
      </c>
      <c r="D171" s="37" t="s">
        <v>63</v>
      </c>
      <c r="E171" s="37" t="s">
        <v>30</v>
      </c>
      <c r="F171" s="36">
        <v>4</v>
      </c>
      <c r="G171" s="43" t="s">
        <v>66</v>
      </c>
      <c r="H171" s="35">
        <v>2.0313499999999995E-2</v>
      </c>
      <c r="I171" s="35">
        <v>7.6874707731203673E-4</v>
      </c>
      <c r="J171" s="35">
        <v>0.22677223372752675</v>
      </c>
      <c r="K171" s="35">
        <v>1.7433154999999998</v>
      </c>
      <c r="L171" s="35">
        <v>0.37873617356321798</v>
      </c>
      <c r="M171" s="35">
        <v>0.61203046942824013</v>
      </c>
      <c r="N171" s="35">
        <v>0.99076664299145834</v>
      </c>
      <c r="O171" s="35">
        <v>0.99076664299145834</v>
      </c>
      <c r="P171" s="35">
        <v>1.5678333742470896E-2</v>
      </c>
      <c r="Q171" s="35">
        <v>0.37671101998370154</v>
      </c>
      <c r="R171" s="38">
        <v>11212.883718047369</v>
      </c>
      <c r="S171" s="35">
        <v>0.209741284405011</v>
      </c>
      <c r="T171" s="35">
        <v>4.3108405360250589E-2</v>
      </c>
      <c r="U171" s="35">
        <v>1.8116143222789257E-2</v>
      </c>
      <c r="V171" s="38">
        <v>11230.180201431178</v>
      </c>
    </row>
    <row r="172" spans="2:22" x14ac:dyDescent="0.35">
      <c r="B172" s="63" t="s">
        <v>104</v>
      </c>
      <c r="C172" s="37" t="s">
        <v>103</v>
      </c>
      <c r="D172" s="37" t="s">
        <v>63</v>
      </c>
      <c r="E172" s="37" t="s">
        <v>31</v>
      </c>
      <c r="F172" s="36">
        <v>4</v>
      </c>
      <c r="G172" s="43" t="s">
        <v>66</v>
      </c>
      <c r="H172" s="35">
        <v>5.5200000000000008E-4</v>
      </c>
      <c r="I172" s="35">
        <v>9.5816665126989271E-4</v>
      </c>
      <c r="J172" s="35">
        <v>0.29597987783578011</v>
      </c>
      <c r="K172" s="35">
        <v>1.9490149999999999</v>
      </c>
      <c r="L172" s="35">
        <v>0.37332453888012451</v>
      </c>
      <c r="M172" s="35">
        <v>0.63380408502923336</v>
      </c>
      <c r="N172" s="35">
        <v>1.0071286239093578</v>
      </c>
      <c r="O172" s="35">
        <v>1.0071286239093578</v>
      </c>
      <c r="P172" s="35">
        <v>1.9537035126361131E-2</v>
      </c>
      <c r="Q172" s="35">
        <v>0.38644801822811126</v>
      </c>
      <c r="R172" s="38">
        <v>11694.629916415475</v>
      </c>
      <c r="S172" s="35">
        <v>0.21509264643107295</v>
      </c>
      <c r="T172" s="35">
        <v>4.4249008513126041E-2</v>
      </c>
      <c r="U172" s="35">
        <v>1.859543329169069E-2</v>
      </c>
      <c r="V172" s="38">
        <v>11712.378497771528</v>
      </c>
    </row>
    <row r="173" spans="2:22" x14ac:dyDescent="0.35">
      <c r="B173" s="63" t="s">
        <v>104</v>
      </c>
      <c r="C173" s="37" t="s">
        <v>103</v>
      </c>
      <c r="D173" s="37" t="s">
        <v>63</v>
      </c>
      <c r="E173" s="37" t="s">
        <v>32</v>
      </c>
      <c r="F173" s="36">
        <v>4</v>
      </c>
      <c r="G173" s="43" t="s">
        <v>66</v>
      </c>
      <c r="H173" s="35">
        <v>2.9550000000000014E-4</v>
      </c>
      <c r="I173" s="35">
        <v>7.8587537992149325E-4</v>
      </c>
      <c r="J173" s="35">
        <v>0.17245961857061945</v>
      </c>
      <c r="K173" s="35">
        <v>1.9404610000000002</v>
      </c>
      <c r="L173" s="35">
        <v>0.35955970694739797</v>
      </c>
      <c r="M173" s="35">
        <v>0.6107193851520778</v>
      </c>
      <c r="N173" s="35">
        <v>0.97027909209947594</v>
      </c>
      <c r="O173" s="35">
        <v>0.97027909209947594</v>
      </c>
      <c r="P173" s="35">
        <v>1.6030730767022675E-2</v>
      </c>
      <c r="Q173" s="35">
        <v>0.3726052236767714</v>
      </c>
      <c r="R173" s="38">
        <v>10384.294442816445</v>
      </c>
      <c r="S173" s="35">
        <v>0.19729996092593749</v>
      </c>
      <c r="T173" s="35">
        <v>4.261746750171589E-2</v>
      </c>
      <c r="U173" s="35">
        <v>1.7907593249903854E-2</v>
      </c>
      <c r="V173" s="38">
        <v>10401.112470610322</v>
      </c>
    </row>
    <row r="174" spans="2:22" x14ac:dyDescent="0.35">
      <c r="B174" s="62" t="s">
        <v>104</v>
      </c>
      <c r="C174" s="46" t="s">
        <v>103</v>
      </c>
      <c r="D174" s="46"/>
      <c r="E174" s="46" t="s">
        <v>62</v>
      </c>
      <c r="F174" s="41"/>
      <c r="G174" s="40"/>
      <c r="H174" s="57">
        <f>SUM(H162:H173)</f>
        <v>0.48480949999999995</v>
      </c>
      <c r="I174" s="57">
        <f>SUM(I162:I173)</f>
        <v>7.5063378997575064E-3</v>
      </c>
      <c r="J174" s="57">
        <f>SUM(J162:J173)</f>
        <v>2.0736361677168658</v>
      </c>
      <c r="K174" s="57">
        <f>SUM(K162:K173)</f>
        <v>17.462884500000001</v>
      </c>
      <c r="L174" s="57">
        <f>SUM(L162:L173)</f>
        <v>3.5086151559430738</v>
      </c>
      <c r="M174" s="57">
        <f>SUM(M162:M173)</f>
        <v>5.8232759085639438</v>
      </c>
      <c r="N174" s="57">
        <f>SUM(N162:N173)</f>
        <v>9.3318910645070172</v>
      </c>
      <c r="O174" s="57">
        <f>SUM(O162:O173)</f>
        <v>9.3318910645070172</v>
      </c>
      <c r="P174" s="57">
        <f>SUM(P162:P173)</f>
        <v>0.15310779873326513</v>
      </c>
      <c r="Q174" s="57">
        <f>SUM(Q162:Q173)</f>
        <v>3.5696786983341919</v>
      </c>
      <c r="R174" s="39">
        <f>SUM(R162:R173)</f>
        <v>109939.71623718395</v>
      </c>
      <c r="S174" s="57">
        <f>SUM(S162:S173)</f>
        <v>2.065876499706532</v>
      </c>
      <c r="T174" s="57">
        <f>SUM(T162:T173)</f>
        <v>0.40795094752408217</v>
      </c>
      <c r="U174" s="57">
        <f>SUM(U162:U173)</f>
        <v>0.17145784638191292</v>
      </c>
      <c r="V174" s="39">
        <f>SUM(V162:V173)</f>
        <v>110105.66778026964</v>
      </c>
    </row>
    <row r="175" spans="2:22" x14ac:dyDescent="0.35">
      <c r="B175" s="43">
        <v>104</v>
      </c>
      <c r="C175" s="37" t="s">
        <v>102</v>
      </c>
      <c r="D175" s="37" t="s">
        <v>63</v>
      </c>
      <c r="E175" s="37" t="s">
        <v>21</v>
      </c>
      <c r="F175" s="36">
        <v>1</v>
      </c>
      <c r="G175" s="43" t="s">
        <v>72</v>
      </c>
      <c r="H175" s="35"/>
      <c r="I175" s="35"/>
      <c r="J175" s="35"/>
      <c r="K175" s="35"/>
      <c r="L175" s="35">
        <v>8.5720326001252165E-2</v>
      </c>
      <c r="M175" s="35"/>
      <c r="N175" s="35">
        <v>5.4433270853530218E-2</v>
      </c>
      <c r="O175" s="35">
        <v>1.8294518437630118E-4</v>
      </c>
      <c r="P175" s="35"/>
      <c r="Q175" s="35"/>
      <c r="R175" s="38"/>
      <c r="S175" s="35"/>
      <c r="T175" s="35"/>
      <c r="U175" s="35"/>
      <c r="V175" s="38"/>
    </row>
    <row r="176" spans="2:22" x14ac:dyDescent="0.35">
      <c r="B176" s="43">
        <v>104</v>
      </c>
      <c r="C176" s="37" t="s">
        <v>102</v>
      </c>
      <c r="D176" s="37" t="s">
        <v>63</v>
      </c>
      <c r="E176" s="37" t="s">
        <v>22</v>
      </c>
      <c r="F176" s="36">
        <v>1</v>
      </c>
      <c r="G176" s="43" t="s">
        <v>72</v>
      </c>
      <c r="H176" s="35"/>
      <c r="I176" s="35"/>
      <c r="J176" s="35"/>
      <c r="K176" s="35"/>
      <c r="L176" s="35">
        <v>9.9198186432498919E-2</v>
      </c>
      <c r="M176" s="35"/>
      <c r="N176" s="35">
        <v>6.2991848049905014E-2</v>
      </c>
      <c r="O176" s="35">
        <v>2.117097700541074E-4</v>
      </c>
      <c r="P176" s="35"/>
      <c r="Q176" s="35"/>
      <c r="R176" s="38"/>
      <c r="S176" s="35"/>
      <c r="T176" s="35"/>
      <c r="U176" s="35"/>
      <c r="V176" s="38"/>
    </row>
    <row r="177" spans="2:22" x14ac:dyDescent="0.35">
      <c r="B177" s="43">
        <v>104</v>
      </c>
      <c r="C177" s="37" t="s">
        <v>102</v>
      </c>
      <c r="D177" s="37" t="s">
        <v>63</v>
      </c>
      <c r="E177" s="37" t="s">
        <v>23</v>
      </c>
      <c r="F177" s="36">
        <v>1</v>
      </c>
      <c r="G177" s="43" t="s">
        <v>72</v>
      </c>
      <c r="H177" s="35"/>
      <c r="I177" s="35"/>
      <c r="J177" s="35"/>
      <c r="K177" s="35"/>
      <c r="L177" s="35">
        <v>0.10972581913982649</v>
      </c>
      <c r="M177" s="35"/>
      <c r="N177" s="35">
        <v>6.9677000910803782E-2</v>
      </c>
      <c r="O177" s="35">
        <v>2.3417794996583442E-4</v>
      </c>
      <c r="P177" s="35"/>
      <c r="Q177" s="35"/>
      <c r="R177" s="38"/>
      <c r="S177" s="35"/>
      <c r="T177" s="35"/>
      <c r="U177" s="35"/>
      <c r="V177" s="38"/>
    </row>
    <row r="178" spans="2:22" x14ac:dyDescent="0.35">
      <c r="B178" s="43">
        <v>104</v>
      </c>
      <c r="C178" s="37" t="s">
        <v>102</v>
      </c>
      <c r="D178" s="37" t="s">
        <v>63</v>
      </c>
      <c r="E178" s="37" t="s">
        <v>24</v>
      </c>
      <c r="F178" s="36">
        <v>2</v>
      </c>
      <c r="G178" s="43" t="s">
        <v>72</v>
      </c>
      <c r="H178" s="35"/>
      <c r="I178" s="35"/>
      <c r="J178" s="35"/>
      <c r="K178" s="35"/>
      <c r="L178" s="35">
        <v>0.10280904051979831</v>
      </c>
      <c r="M178" s="35"/>
      <c r="N178" s="35">
        <v>6.5284776783560025E-2</v>
      </c>
      <c r="O178" s="35">
        <v>2.1941609126836938E-4</v>
      </c>
      <c r="P178" s="35"/>
      <c r="Q178" s="35"/>
      <c r="R178" s="38"/>
      <c r="S178" s="35"/>
      <c r="T178" s="35"/>
      <c r="U178" s="35"/>
      <c r="V178" s="38"/>
    </row>
    <row r="179" spans="2:22" x14ac:dyDescent="0.35">
      <c r="B179" s="43">
        <v>104</v>
      </c>
      <c r="C179" s="37" t="s">
        <v>102</v>
      </c>
      <c r="D179" s="37" t="s">
        <v>63</v>
      </c>
      <c r="E179" s="37" t="s">
        <v>25</v>
      </c>
      <c r="F179" s="36">
        <v>2</v>
      </c>
      <c r="G179" s="43" t="s">
        <v>72</v>
      </c>
      <c r="H179" s="35"/>
      <c r="I179" s="35"/>
      <c r="J179" s="35"/>
      <c r="K179" s="35"/>
      <c r="L179" s="35">
        <v>0.11842972518167083</v>
      </c>
      <c r="M179" s="35"/>
      <c r="N179" s="35">
        <v>7.5204068960597142E-2</v>
      </c>
      <c r="O179" s="35">
        <v>2.5275391403293271E-4</v>
      </c>
      <c r="P179" s="35"/>
      <c r="Q179" s="35"/>
      <c r="R179" s="38"/>
      <c r="S179" s="35"/>
      <c r="T179" s="35"/>
      <c r="U179" s="35"/>
      <c r="V179" s="38"/>
    </row>
    <row r="180" spans="2:22" x14ac:dyDescent="0.35">
      <c r="B180" s="43">
        <v>104</v>
      </c>
      <c r="C180" s="37" t="s">
        <v>102</v>
      </c>
      <c r="D180" s="37" t="s">
        <v>63</v>
      </c>
      <c r="E180" s="37" t="s">
        <v>26</v>
      </c>
      <c r="F180" s="36">
        <v>2</v>
      </c>
      <c r="G180" s="43" t="s">
        <v>72</v>
      </c>
      <c r="H180" s="35"/>
      <c r="I180" s="35"/>
      <c r="J180" s="35"/>
      <c r="K180" s="35"/>
      <c r="L180" s="35">
        <v>0.13015374516787162</v>
      </c>
      <c r="M180" s="35"/>
      <c r="N180" s="35">
        <v>8.2648939800119461E-2</v>
      </c>
      <c r="O180" s="35">
        <v>2.7777543574267991E-4</v>
      </c>
      <c r="P180" s="35"/>
      <c r="Q180" s="35"/>
      <c r="R180" s="38"/>
      <c r="S180" s="35"/>
      <c r="T180" s="35"/>
      <c r="U180" s="35"/>
      <c r="V180" s="38"/>
    </row>
    <row r="181" spans="2:22" x14ac:dyDescent="0.35">
      <c r="B181" s="43">
        <v>104</v>
      </c>
      <c r="C181" s="37" t="s">
        <v>102</v>
      </c>
      <c r="D181" s="37" t="s">
        <v>63</v>
      </c>
      <c r="E181" s="37" t="s">
        <v>27</v>
      </c>
      <c r="F181" s="36">
        <v>3</v>
      </c>
      <c r="G181" s="43" t="s">
        <v>72</v>
      </c>
      <c r="H181" s="35"/>
      <c r="I181" s="35"/>
      <c r="J181" s="35"/>
      <c r="K181" s="35"/>
      <c r="L181" s="35">
        <v>0.1306548201376547</v>
      </c>
      <c r="M181" s="35"/>
      <c r="N181" s="35">
        <v>8.2967127455492187E-2</v>
      </c>
      <c r="O181" s="35">
        <v>2.7884483499732084E-4</v>
      </c>
      <c r="P181" s="35"/>
      <c r="Q181" s="35"/>
      <c r="R181" s="38"/>
      <c r="S181" s="35"/>
      <c r="T181" s="35"/>
      <c r="U181" s="35"/>
      <c r="V181" s="38"/>
    </row>
    <row r="182" spans="2:22" x14ac:dyDescent="0.35">
      <c r="B182" s="43">
        <v>104</v>
      </c>
      <c r="C182" s="37" t="s">
        <v>102</v>
      </c>
      <c r="D182" s="37" t="s">
        <v>63</v>
      </c>
      <c r="E182" s="37" t="s">
        <v>28</v>
      </c>
      <c r="F182" s="36">
        <v>3</v>
      </c>
      <c r="G182" s="43" t="s">
        <v>72</v>
      </c>
      <c r="H182" s="35"/>
      <c r="I182" s="35"/>
      <c r="J182" s="35"/>
      <c r="K182" s="35"/>
      <c r="L182" s="35">
        <v>0.12220580196412721</v>
      </c>
      <c r="M182" s="35"/>
      <c r="N182" s="35">
        <v>7.760191577070108E-2</v>
      </c>
      <c r="O182" s="35">
        <v>2.6081285518972976E-4</v>
      </c>
      <c r="P182" s="35"/>
      <c r="Q182" s="35"/>
      <c r="R182" s="38"/>
      <c r="S182" s="35"/>
      <c r="T182" s="35"/>
      <c r="U182" s="35"/>
      <c r="V182" s="38"/>
    </row>
    <row r="183" spans="2:22" x14ac:dyDescent="0.35">
      <c r="B183" s="43">
        <v>104</v>
      </c>
      <c r="C183" s="37" t="s">
        <v>102</v>
      </c>
      <c r="D183" s="37" t="s">
        <v>63</v>
      </c>
      <c r="E183" s="37" t="s">
        <v>29</v>
      </c>
      <c r="F183" s="36">
        <v>3</v>
      </c>
      <c r="G183" s="43" t="s">
        <v>72</v>
      </c>
      <c r="H183" s="35"/>
      <c r="I183" s="35"/>
      <c r="J183" s="35"/>
      <c r="K183" s="35"/>
      <c r="L183" s="35">
        <v>0.13577144294294438</v>
      </c>
      <c r="M183" s="35"/>
      <c r="N183" s="35">
        <v>8.6216234499387673E-2</v>
      </c>
      <c r="O183" s="35">
        <v>2.8976478299756563E-4</v>
      </c>
      <c r="P183" s="35"/>
      <c r="Q183" s="35"/>
      <c r="R183" s="38"/>
      <c r="S183" s="35"/>
      <c r="T183" s="35"/>
      <c r="U183" s="35"/>
      <c r="V183" s="38"/>
    </row>
    <row r="184" spans="2:22" x14ac:dyDescent="0.35">
      <c r="B184" s="43">
        <v>104</v>
      </c>
      <c r="C184" s="37" t="s">
        <v>102</v>
      </c>
      <c r="D184" s="37" t="s">
        <v>63</v>
      </c>
      <c r="E184" s="37" t="s">
        <v>30</v>
      </c>
      <c r="F184" s="36">
        <v>4</v>
      </c>
      <c r="G184" s="43" t="s">
        <v>72</v>
      </c>
      <c r="H184" s="35"/>
      <c r="I184" s="35"/>
      <c r="J184" s="35"/>
      <c r="K184" s="35"/>
      <c r="L184" s="35">
        <v>0.12784284047948194</v>
      </c>
      <c r="M184" s="35"/>
      <c r="N184" s="35">
        <v>8.1181492034953825E-2</v>
      </c>
      <c r="O184" s="35">
        <v>2.7284347964760716E-4</v>
      </c>
      <c r="P184" s="35"/>
      <c r="Q184" s="35"/>
      <c r="R184" s="38"/>
      <c r="S184" s="35"/>
      <c r="T184" s="35"/>
      <c r="U184" s="35"/>
      <c r="V184" s="38"/>
    </row>
    <row r="185" spans="2:22" x14ac:dyDescent="0.35">
      <c r="B185" s="43">
        <v>104</v>
      </c>
      <c r="C185" s="37" t="s">
        <v>102</v>
      </c>
      <c r="D185" s="37" t="s">
        <v>63</v>
      </c>
      <c r="E185" s="37" t="s">
        <v>31</v>
      </c>
      <c r="F185" s="36">
        <v>4</v>
      </c>
      <c r="G185" s="43" t="s">
        <v>72</v>
      </c>
      <c r="H185" s="35"/>
      <c r="I185" s="35"/>
      <c r="J185" s="35"/>
      <c r="K185" s="35"/>
      <c r="L185" s="35">
        <v>0.1138098108618411</v>
      </c>
      <c r="M185" s="35"/>
      <c r="N185" s="35">
        <v>7.2270376810526199E-2</v>
      </c>
      <c r="O185" s="35">
        <v>2.4289404629244341E-4</v>
      </c>
      <c r="P185" s="35"/>
      <c r="Q185" s="35"/>
      <c r="R185" s="38"/>
      <c r="S185" s="35"/>
      <c r="T185" s="35"/>
      <c r="U185" s="35"/>
      <c r="V185" s="38"/>
    </row>
    <row r="186" spans="2:22" x14ac:dyDescent="0.35">
      <c r="B186" s="43">
        <v>104</v>
      </c>
      <c r="C186" s="37" t="s">
        <v>102</v>
      </c>
      <c r="D186" s="37" t="s">
        <v>63</v>
      </c>
      <c r="E186" s="37" t="s">
        <v>32</v>
      </c>
      <c r="F186" s="36">
        <v>4</v>
      </c>
      <c r="G186" s="43" t="s">
        <v>72</v>
      </c>
      <c r="H186" s="35"/>
      <c r="I186" s="35"/>
      <c r="J186" s="35"/>
      <c r="K186" s="35"/>
      <c r="L186" s="35">
        <v>0.12938394369330455</v>
      </c>
      <c r="M186" s="35"/>
      <c r="N186" s="35">
        <v>8.2160108106129601E-2</v>
      </c>
      <c r="O186" s="35">
        <v>2.7613251767099923E-4</v>
      </c>
      <c r="P186" s="35"/>
      <c r="Q186" s="35"/>
      <c r="R186" s="38"/>
      <c r="S186" s="35"/>
      <c r="T186" s="35"/>
      <c r="U186" s="35"/>
      <c r="V186" s="38"/>
    </row>
    <row r="187" spans="2:22" x14ac:dyDescent="0.35">
      <c r="B187" s="40">
        <v>104</v>
      </c>
      <c r="C187" s="46" t="s">
        <v>102</v>
      </c>
      <c r="D187" s="46"/>
      <c r="E187" s="46" t="s">
        <v>62</v>
      </c>
      <c r="F187" s="41"/>
      <c r="G187" s="40"/>
      <c r="H187" s="57">
        <f>SUM(H175:H186)</f>
        <v>0</v>
      </c>
      <c r="I187" s="57">
        <f>SUM(I175:I186)</f>
        <v>0</v>
      </c>
      <c r="J187" s="57">
        <f>SUM(J175:J186)</f>
        <v>0</v>
      </c>
      <c r="K187" s="57">
        <f>SUM(K175:K186)</f>
        <v>0</v>
      </c>
      <c r="L187" s="57">
        <f>SUM(L175:L186)</f>
        <v>1.4057055025222722</v>
      </c>
      <c r="M187" s="57">
        <f>SUM(M175:M186)</f>
        <v>0</v>
      </c>
      <c r="N187" s="57">
        <f>SUM(N175:N186)</f>
        <v>0.89263716003570615</v>
      </c>
      <c r="O187" s="57">
        <f>SUM(O175:O186)</f>
        <v>3.0000708622358913E-3</v>
      </c>
      <c r="P187" s="57">
        <f>SUM(P175:P186)</f>
        <v>0</v>
      </c>
      <c r="Q187" s="57">
        <f>SUM(Q175:Q186)</f>
        <v>0</v>
      </c>
      <c r="R187" s="39">
        <f>SUM(R175:R186)</f>
        <v>0</v>
      </c>
      <c r="S187" s="57">
        <f>SUM(S175:S186)</f>
        <v>0</v>
      </c>
      <c r="T187" s="57">
        <f>SUM(T175:T186)</f>
        <v>0</v>
      </c>
      <c r="U187" s="57">
        <f>SUM(U175:U186)</f>
        <v>0</v>
      </c>
      <c r="V187" s="39">
        <f>SUM(V175:V186)</f>
        <v>0</v>
      </c>
    </row>
    <row r="188" spans="2:22" x14ac:dyDescent="0.35">
      <c r="B188" s="43">
        <v>202</v>
      </c>
      <c r="C188" s="37" t="s">
        <v>101</v>
      </c>
      <c r="D188" s="37" t="s">
        <v>63</v>
      </c>
      <c r="E188" s="37" t="s">
        <v>21</v>
      </c>
      <c r="F188" s="36">
        <v>1</v>
      </c>
      <c r="G188" s="43" t="s">
        <v>72</v>
      </c>
      <c r="H188" s="35"/>
      <c r="I188" s="35"/>
      <c r="J188" s="35"/>
      <c r="K188" s="35"/>
      <c r="L188" s="35">
        <v>0.26556416153467144</v>
      </c>
      <c r="M188" s="35"/>
      <c r="N188" s="35">
        <v>0.26556416153467144</v>
      </c>
      <c r="O188" s="35">
        <v>0.26556416153467144</v>
      </c>
      <c r="P188" s="35"/>
      <c r="Q188" s="35"/>
      <c r="R188" s="38"/>
      <c r="S188" s="35"/>
      <c r="T188" s="35"/>
      <c r="U188" s="35">
        <v>4.3021805007240704E-7</v>
      </c>
      <c r="V188" s="38"/>
    </row>
    <row r="189" spans="2:22" x14ac:dyDescent="0.35">
      <c r="B189" s="43">
        <v>202</v>
      </c>
      <c r="C189" s="37" t="s">
        <v>101</v>
      </c>
      <c r="D189" s="37" t="s">
        <v>63</v>
      </c>
      <c r="E189" s="37" t="s">
        <v>22</v>
      </c>
      <c r="F189" s="36">
        <v>1</v>
      </c>
      <c r="G189" s="43" t="s">
        <v>72</v>
      </c>
      <c r="H189" s="35"/>
      <c r="I189" s="35"/>
      <c r="J189" s="35"/>
      <c r="K189" s="35"/>
      <c r="L189" s="35">
        <v>0.33391243133013371</v>
      </c>
      <c r="M189" s="35"/>
      <c r="N189" s="35">
        <v>0.33391243133013371</v>
      </c>
      <c r="O189" s="35">
        <v>0.33391243133013371</v>
      </c>
      <c r="P189" s="35"/>
      <c r="Q189" s="35"/>
      <c r="R189" s="38"/>
      <c r="S189" s="35"/>
      <c r="T189" s="35"/>
      <c r="U189" s="35">
        <v>8.8913706865753445E-6</v>
      </c>
      <c r="V189" s="38"/>
    </row>
    <row r="190" spans="2:22" x14ac:dyDescent="0.35">
      <c r="B190" s="43">
        <v>202</v>
      </c>
      <c r="C190" s="37" t="s">
        <v>101</v>
      </c>
      <c r="D190" s="37" t="s">
        <v>63</v>
      </c>
      <c r="E190" s="37" t="s">
        <v>23</v>
      </c>
      <c r="F190" s="36">
        <v>1</v>
      </c>
      <c r="G190" s="43" t="s">
        <v>72</v>
      </c>
      <c r="H190" s="35"/>
      <c r="I190" s="35"/>
      <c r="J190" s="35"/>
      <c r="K190" s="35"/>
      <c r="L190" s="35">
        <v>0.47549245769742354</v>
      </c>
      <c r="M190" s="35"/>
      <c r="N190" s="35">
        <v>0.47549245769742354</v>
      </c>
      <c r="O190" s="35">
        <v>0.47549245769742354</v>
      </c>
      <c r="P190" s="35"/>
      <c r="Q190" s="35"/>
      <c r="R190" s="38"/>
      <c r="S190" s="35"/>
      <c r="T190" s="35"/>
      <c r="U190" s="35">
        <v>2.2005246105518597E-5</v>
      </c>
      <c r="V190" s="38"/>
    </row>
    <row r="191" spans="2:22" x14ac:dyDescent="0.35">
      <c r="B191" s="43">
        <v>202</v>
      </c>
      <c r="C191" s="37" t="s">
        <v>101</v>
      </c>
      <c r="D191" s="37" t="s">
        <v>63</v>
      </c>
      <c r="E191" s="37" t="s">
        <v>24</v>
      </c>
      <c r="F191" s="36">
        <v>2</v>
      </c>
      <c r="G191" s="43" t="s">
        <v>72</v>
      </c>
      <c r="H191" s="35"/>
      <c r="I191" s="35"/>
      <c r="J191" s="35"/>
      <c r="K191" s="35"/>
      <c r="L191" s="35">
        <v>0.43679190815461483</v>
      </c>
      <c r="M191" s="35"/>
      <c r="N191" s="35">
        <v>0.43679190815461483</v>
      </c>
      <c r="O191" s="35">
        <v>0.43679190815461483</v>
      </c>
      <c r="P191" s="35"/>
      <c r="Q191" s="35"/>
      <c r="R191" s="38"/>
      <c r="S191" s="35"/>
      <c r="T191" s="35"/>
      <c r="U191" s="35">
        <v>1.7195325913956956E-5</v>
      </c>
      <c r="V191" s="38"/>
    </row>
    <row r="192" spans="2:22" x14ac:dyDescent="0.35">
      <c r="B192" s="43">
        <v>202</v>
      </c>
      <c r="C192" s="37" t="s">
        <v>101</v>
      </c>
      <c r="D192" s="37" t="s">
        <v>63</v>
      </c>
      <c r="E192" s="37" t="s">
        <v>25</v>
      </c>
      <c r="F192" s="36">
        <v>2</v>
      </c>
      <c r="G192" s="43" t="s">
        <v>72</v>
      </c>
      <c r="H192" s="35"/>
      <c r="I192" s="35"/>
      <c r="J192" s="35"/>
      <c r="K192" s="35"/>
      <c r="L192" s="35">
        <v>0.53749159445945827</v>
      </c>
      <c r="M192" s="35"/>
      <c r="N192" s="35">
        <v>0.53749159445945827</v>
      </c>
      <c r="O192" s="35">
        <v>0.53749159445945827</v>
      </c>
      <c r="P192" s="35"/>
      <c r="Q192" s="35"/>
      <c r="R192" s="38"/>
      <c r="S192" s="35"/>
      <c r="T192" s="35"/>
      <c r="U192" s="35">
        <v>1.8941838936152651E-5</v>
      </c>
      <c r="V192" s="38"/>
    </row>
    <row r="193" spans="2:22" x14ac:dyDescent="0.35">
      <c r="B193" s="43">
        <v>202</v>
      </c>
      <c r="C193" s="37" t="s">
        <v>101</v>
      </c>
      <c r="D193" s="37" t="s">
        <v>63</v>
      </c>
      <c r="E193" s="37" t="s">
        <v>26</v>
      </c>
      <c r="F193" s="36">
        <v>2</v>
      </c>
      <c r="G193" s="43" t="s">
        <v>72</v>
      </c>
      <c r="H193" s="35"/>
      <c r="I193" s="35"/>
      <c r="J193" s="35"/>
      <c r="K193" s="35"/>
      <c r="L193" s="35">
        <v>0.51241389785023039</v>
      </c>
      <c r="M193" s="35"/>
      <c r="N193" s="35">
        <v>0.51241389785023039</v>
      </c>
      <c r="O193" s="35">
        <v>0.51241389785023039</v>
      </c>
      <c r="P193" s="35"/>
      <c r="Q193" s="35"/>
      <c r="R193" s="38"/>
      <c r="S193" s="35"/>
      <c r="T193" s="35"/>
      <c r="U193" s="35">
        <v>2.1082247699172221E-5</v>
      </c>
      <c r="V193" s="38"/>
    </row>
    <row r="194" spans="2:22" x14ac:dyDescent="0.35">
      <c r="B194" s="43">
        <v>202</v>
      </c>
      <c r="C194" s="37" t="s">
        <v>101</v>
      </c>
      <c r="D194" s="37" t="s">
        <v>63</v>
      </c>
      <c r="E194" s="37" t="s">
        <v>27</v>
      </c>
      <c r="F194" s="36">
        <v>3</v>
      </c>
      <c r="G194" s="43" t="s">
        <v>72</v>
      </c>
      <c r="H194" s="35"/>
      <c r="I194" s="35"/>
      <c r="J194" s="35"/>
      <c r="K194" s="35"/>
      <c r="L194" s="35">
        <v>0.47545998236855291</v>
      </c>
      <c r="M194" s="35"/>
      <c r="N194" s="35">
        <v>0.47545998236855291</v>
      </c>
      <c r="O194" s="35">
        <v>0.47545998236855291</v>
      </c>
      <c r="P194" s="35"/>
      <c r="Q194" s="35"/>
      <c r="R194" s="38"/>
      <c r="S194" s="35"/>
      <c r="T194" s="35"/>
      <c r="U194" s="35">
        <v>2.5055591380581688E-5</v>
      </c>
      <c r="V194" s="38"/>
    </row>
    <row r="195" spans="2:22" x14ac:dyDescent="0.35">
      <c r="B195" s="43">
        <v>202</v>
      </c>
      <c r="C195" s="37" t="s">
        <v>101</v>
      </c>
      <c r="D195" s="37" t="s">
        <v>63</v>
      </c>
      <c r="E195" s="37" t="s">
        <v>28</v>
      </c>
      <c r="F195" s="36">
        <v>3</v>
      </c>
      <c r="G195" s="43" t="s">
        <v>72</v>
      </c>
      <c r="H195" s="35"/>
      <c r="I195" s="35"/>
      <c r="J195" s="35"/>
      <c r="K195" s="35"/>
      <c r="L195" s="35">
        <v>0.57675980026760032</v>
      </c>
      <c r="M195" s="35"/>
      <c r="N195" s="35">
        <v>0.57675980026760032</v>
      </c>
      <c r="O195" s="35">
        <v>0.57675980026760032</v>
      </c>
      <c r="P195" s="35"/>
      <c r="Q195" s="35"/>
      <c r="R195" s="38"/>
      <c r="S195" s="35"/>
      <c r="T195" s="35"/>
      <c r="U195" s="35">
        <v>1.6623902011746396E-5</v>
      </c>
      <c r="V195" s="38"/>
    </row>
    <row r="196" spans="2:22" x14ac:dyDescent="0.35">
      <c r="B196" s="43">
        <v>202</v>
      </c>
      <c r="C196" s="37" t="s">
        <v>101</v>
      </c>
      <c r="D196" s="37" t="s">
        <v>63</v>
      </c>
      <c r="E196" s="37" t="s">
        <v>29</v>
      </c>
      <c r="F196" s="36">
        <v>3</v>
      </c>
      <c r="G196" s="43" t="s">
        <v>72</v>
      </c>
      <c r="H196" s="35"/>
      <c r="I196" s="35"/>
      <c r="J196" s="35"/>
      <c r="K196" s="35"/>
      <c r="L196" s="35">
        <v>0.37836819653059561</v>
      </c>
      <c r="M196" s="35"/>
      <c r="N196" s="35">
        <v>0.37836819653059561</v>
      </c>
      <c r="O196" s="35">
        <v>0.37836819653059561</v>
      </c>
      <c r="P196" s="35"/>
      <c r="Q196" s="35"/>
      <c r="R196" s="38"/>
      <c r="S196" s="35"/>
      <c r="T196" s="35"/>
      <c r="U196" s="35">
        <v>1.4682583556942077E-5</v>
      </c>
      <c r="V196" s="38"/>
    </row>
    <row r="197" spans="2:22" x14ac:dyDescent="0.35">
      <c r="B197" s="43">
        <v>202</v>
      </c>
      <c r="C197" s="37" t="s">
        <v>101</v>
      </c>
      <c r="D197" s="37" t="s">
        <v>63</v>
      </c>
      <c r="E197" s="37" t="s">
        <v>30</v>
      </c>
      <c r="F197" s="36">
        <v>4</v>
      </c>
      <c r="G197" s="43" t="s">
        <v>72</v>
      </c>
      <c r="H197" s="35"/>
      <c r="I197" s="35"/>
      <c r="J197" s="35"/>
      <c r="K197" s="35"/>
      <c r="L197" s="35">
        <v>0.27750825429632797</v>
      </c>
      <c r="M197" s="35"/>
      <c r="N197" s="35">
        <v>0.27750825429632797</v>
      </c>
      <c r="O197" s="35">
        <v>0.27750825429632797</v>
      </c>
      <c r="P197" s="35"/>
      <c r="Q197" s="35"/>
      <c r="R197" s="38"/>
      <c r="S197" s="35"/>
      <c r="T197" s="35"/>
      <c r="U197" s="35">
        <v>6.149704807566659E-6</v>
      </c>
      <c r="V197" s="38"/>
    </row>
    <row r="198" spans="2:22" x14ac:dyDescent="0.35">
      <c r="B198" s="43">
        <v>202</v>
      </c>
      <c r="C198" s="37" t="s">
        <v>101</v>
      </c>
      <c r="D198" s="37" t="s">
        <v>63</v>
      </c>
      <c r="E198" s="37" t="s">
        <v>31</v>
      </c>
      <c r="F198" s="36">
        <v>4</v>
      </c>
      <c r="G198" s="43" t="s">
        <v>72</v>
      </c>
      <c r="H198" s="35"/>
      <c r="I198" s="35"/>
      <c r="J198" s="35"/>
      <c r="K198" s="35"/>
      <c r="L198" s="35">
        <v>0.28547977661131713</v>
      </c>
      <c r="M198" s="35"/>
      <c r="N198" s="35">
        <v>0.28547977661131713</v>
      </c>
      <c r="O198" s="35">
        <v>0.28547977661131713</v>
      </c>
      <c r="P198" s="35"/>
      <c r="Q198" s="35"/>
      <c r="R198" s="38"/>
      <c r="S198" s="35"/>
      <c r="T198" s="35"/>
      <c r="U198" s="35">
        <v>5.4811229134127487E-7</v>
      </c>
      <c r="V198" s="38"/>
    </row>
    <row r="199" spans="2:22" x14ac:dyDescent="0.35">
      <c r="B199" s="43">
        <v>202</v>
      </c>
      <c r="C199" s="37" t="s">
        <v>101</v>
      </c>
      <c r="D199" s="37" t="s">
        <v>63</v>
      </c>
      <c r="E199" s="37" t="s">
        <v>32</v>
      </c>
      <c r="F199" s="36">
        <v>4</v>
      </c>
      <c r="G199" s="43" t="s">
        <v>72</v>
      </c>
      <c r="H199" s="35"/>
      <c r="I199" s="35"/>
      <c r="J199" s="35"/>
      <c r="K199" s="35"/>
      <c r="L199" s="35">
        <v>0.33747397286529263</v>
      </c>
      <c r="M199" s="35"/>
      <c r="N199" s="35">
        <v>0.33747397286529263</v>
      </c>
      <c r="O199" s="35">
        <v>0.33747397286529263</v>
      </c>
      <c r="P199" s="35"/>
      <c r="Q199" s="35"/>
      <c r="R199" s="38"/>
      <c r="S199" s="35"/>
      <c r="T199" s="35"/>
      <c r="U199" s="35">
        <v>8.1992227921282296E-7</v>
      </c>
      <c r="V199" s="38"/>
    </row>
    <row r="200" spans="2:22" x14ac:dyDescent="0.35">
      <c r="B200" s="40">
        <v>202</v>
      </c>
      <c r="C200" s="46" t="s">
        <v>101</v>
      </c>
      <c r="D200" s="46"/>
      <c r="E200" s="46" t="s">
        <v>62</v>
      </c>
      <c r="F200" s="41"/>
      <c r="G200" s="40"/>
      <c r="H200" s="57">
        <f>SUM(H188:H199)</f>
        <v>0</v>
      </c>
      <c r="I200" s="57">
        <f>SUM(I188:I199)</f>
        <v>0</v>
      </c>
      <c r="J200" s="57">
        <f>SUM(J188:J199)</f>
        <v>0</v>
      </c>
      <c r="K200" s="57">
        <f>SUM(K188:K199)</f>
        <v>0</v>
      </c>
      <c r="L200" s="57">
        <f>SUM(L188:L199)</f>
        <v>4.8927164339662186</v>
      </c>
      <c r="M200" s="57">
        <f>SUM(M188:M199)</f>
        <v>0</v>
      </c>
      <c r="N200" s="57">
        <f>SUM(N188:N199)</f>
        <v>4.8927164339662186</v>
      </c>
      <c r="O200" s="57">
        <f>SUM(O188:O199)</f>
        <v>4.8927164339662186</v>
      </c>
      <c r="P200" s="57">
        <f>SUM(P188:P199)</f>
        <v>0</v>
      </c>
      <c r="Q200" s="57">
        <f>SUM(Q188:Q199)</f>
        <v>0</v>
      </c>
      <c r="R200" s="39">
        <f>SUM(R188:R199)</f>
        <v>0</v>
      </c>
      <c r="S200" s="57">
        <f>SUM(S188:S199)</f>
        <v>0</v>
      </c>
      <c r="T200" s="57">
        <f>SUM(T188:T199)</f>
        <v>0</v>
      </c>
      <c r="U200" s="57">
        <f>SUM(U188:U199)</f>
        <v>1.5242606371883909E-4</v>
      </c>
      <c r="V200" s="39">
        <f>SUM(V188:V199)</f>
        <v>0</v>
      </c>
    </row>
    <row r="201" spans="2:22" x14ac:dyDescent="0.35">
      <c r="B201" s="43">
        <v>202</v>
      </c>
      <c r="C201" s="37" t="s">
        <v>100</v>
      </c>
      <c r="D201" s="37" t="s">
        <v>63</v>
      </c>
      <c r="E201" s="37" t="s">
        <v>21</v>
      </c>
      <c r="F201" s="36">
        <v>1</v>
      </c>
      <c r="G201" s="43" t="s">
        <v>72</v>
      </c>
      <c r="H201" s="35"/>
      <c r="I201" s="35"/>
      <c r="J201" s="35"/>
      <c r="K201" s="35"/>
      <c r="L201" s="35"/>
      <c r="M201" s="35"/>
      <c r="N201" s="35"/>
      <c r="O201" s="35"/>
      <c r="P201" s="35"/>
      <c r="Q201" s="35">
        <v>0.55115499999999995</v>
      </c>
      <c r="R201" s="38"/>
      <c r="S201" s="35"/>
      <c r="T201" s="35"/>
      <c r="U201" s="35"/>
      <c r="V201" s="38"/>
    </row>
    <row r="202" spans="2:22" x14ac:dyDescent="0.35">
      <c r="B202" s="43">
        <v>202</v>
      </c>
      <c r="C202" s="37" t="s">
        <v>100</v>
      </c>
      <c r="D202" s="37" t="s">
        <v>63</v>
      </c>
      <c r="E202" s="37" t="s">
        <v>22</v>
      </c>
      <c r="F202" s="36">
        <v>1</v>
      </c>
      <c r="G202" s="43" t="s">
        <v>72</v>
      </c>
      <c r="H202" s="35"/>
      <c r="I202" s="35"/>
      <c r="J202" s="35"/>
      <c r="K202" s="35"/>
      <c r="L202" s="35"/>
      <c r="M202" s="35"/>
      <c r="N202" s="35"/>
      <c r="O202" s="35"/>
      <c r="P202" s="35"/>
      <c r="Q202" s="35">
        <v>0</v>
      </c>
      <c r="R202" s="38"/>
      <c r="S202" s="35"/>
      <c r="T202" s="35"/>
      <c r="U202" s="35"/>
      <c r="V202" s="38"/>
    </row>
    <row r="203" spans="2:22" x14ac:dyDescent="0.35">
      <c r="B203" s="43">
        <v>202</v>
      </c>
      <c r="C203" s="37" t="s">
        <v>100</v>
      </c>
      <c r="D203" s="37" t="s">
        <v>63</v>
      </c>
      <c r="E203" s="37" t="s">
        <v>23</v>
      </c>
      <c r="F203" s="36">
        <v>1</v>
      </c>
      <c r="G203" s="43" t="s">
        <v>72</v>
      </c>
      <c r="H203" s="35"/>
      <c r="I203" s="35"/>
      <c r="J203" s="35"/>
      <c r="K203" s="35"/>
      <c r="L203" s="35"/>
      <c r="M203" s="35"/>
      <c r="N203" s="35"/>
      <c r="O203" s="35"/>
      <c r="P203" s="35"/>
      <c r="Q203" s="35">
        <v>0</v>
      </c>
      <c r="R203" s="38"/>
      <c r="S203" s="35"/>
      <c r="T203" s="35"/>
      <c r="U203" s="35"/>
      <c r="V203" s="38"/>
    </row>
    <row r="204" spans="2:22" x14ac:dyDescent="0.35">
      <c r="B204" s="43">
        <v>202</v>
      </c>
      <c r="C204" s="37" t="s">
        <v>100</v>
      </c>
      <c r="D204" s="37" t="s">
        <v>63</v>
      </c>
      <c r="E204" s="37" t="s">
        <v>24</v>
      </c>
      <c r="F204" s="36">
        <v>2</v>
      </c>
      <c r="G204" s="43" t="s">
        <v>72</v>
      </c>
      <c r="H204" s="35"/>
      <c r="I204" s="35"/>
      <c r="J204" s="35"/>
      <c r="K204" s="35"/>
      <c r="L204" s="35"/>
      <c r="M204" s="35"/>
      <c r="N204" s="35"/>
      <c r="O204" s="35"/>
      <c r="P204" s="35"/>
      <c r="Q204" s="35">
        <v>0</v>
      </c>
      <c r="R204" s="38"/>
      <c r="S204" s="35"/>
      <c r="T204" s="35"/>
      <c r="U204" s="35"/>
      <c r="V204" s="38"/>
    </row>
    <row r="205" spans="2:22" x14ac:dyDescent="0.35">
      <c r="B205" s="43">
        <v>202</v>
      </c>
      <c r="C205" s="37" t="s">
        <v>100</v>
      </c>
      <c r="D205" s="37" t="s">
        <v>63</v>
      </c>
      <c r="E205" s="37" t="s">
        <v>25</v>
      </c>
      <c r="F205" s="36">
        <v>2</v>
      </c>
      <c r="G205" s="43" t="s">
        <v>72</v>
      </c>
      <c r="H205" s="35"/>
      <c r="I205" s="35"/>
      <c r="J205" s="35"/>
      <c r="K205" s="35"/>
      <c r="L205" s="35"/>
      <c r="M205" s="35"/>
      <c r="N205" s="35"/>
      <c r="O205" s="35"/>
      <c r="P205" s="35"/>
      <c r="Q205" s="35">
        <v>0</v>
      </c>
      <c r="R205" s="38"/>
      <c r="S205" s="35"/>
      <c r="T205" s="35"/>
      <c r="U205" s="35"/>
      <c r="V205" s="38"/>
    </row>
    <row r="206" spans="2:22" x14ac:dyDescent="0.35">
      <c r="B206" s="43">
        <v>202</v>
      </c>
      <c r="C206" s="37" t="s">
        <v>100</v>
      </c>
      <c r="D206" s="37" t="s">
        <v>63</v>
      </c>
      <c r="E206" s="37" t="s">
        <v>26</v>
      </c>
      <c r="F206" s="36">
        <v>2</v>
      </c>
      <c r="G206" s="43" t="s">
        <v>72</v>
      </c>
      <c r="H206" s="35"/>
      <c r="I206" s="35"/>
      <c r="J206" s="35"/>
      <c r="K206" s="35"/>
      <c r="L206" s="35"/>
      <c r="M206" s="35"/>
      <c r="N206" s="35"/>
      <c r="O206" s="35"/>
      <c r="P206" s="35"/>
      <c r="Q206" s="35">
        <v>0</v>
      </c>
      <c r="R206" s="38"/>
      <c r="S206" s="35"/>
      <c r="T206" s="35"/>
      <c r="U206" s="35"/>
      <c r="V206" s="38"/>
    </row>
    <row r="207" spans="2:22" x14ac:dyDescent="0.35">
      <c r="B207" s="43">
        <v>202</v>
      </c>
      <c r="C207" s="37" t="s">
        <v>100</v>
      </c>
      <c r="D207" s="37" t="s">
        <v>63</v>
      </c>
      <c r="E207" s="37" t="s">
        <v>27</v>
      </c>
      <c r="F207" s="36">
        <v>3</v>
      </c>
      <c r="G207" s="43" t="s">
        <v>72</v>
      </c>
      <c r="H207" s="35"/>
      <c r="I207" s="35"/>
      <c r="J207" s="35"/>
      <c r="K207" s="35"/>
      <c r="L207" s="35"/>
      <c r="M207" s="35"/>
      <c r="N207" s="35"/>
      <c r="O207" s="35"/>
      <c r="P207" s="35"/>
      <c r="Q207" s="35">
        <v>0</v>
      </c>
      <c r="R207" s="38"/>
      <c r="S207" s="35"/>
      <c r="T207" s="35"/>
      <c r="U207" s="35"/>
      <c r="V207" s="38"/>
    </row>
    <row r="208" spans="2:22" x14ac:dyDescent="0.35">
      <c r="B208" s="43">
        <v>202</v>
      </c>
      <c r="C208" s="37" t="s">
        <v>100</v>
      </c>
      <c r="D208" s="37" t="s">
        <v>63</v>
      </c>
      <c r="E208" s="37" t="s">
        <v>28</v>
      </c>
      <c r="F208" s="36">
        <v>3</v>
      </c>
      <c r="G208" s="43" t="s">
        <v>72</v>
      </c>
      <c r="H208" s="35"/>
      <c r="I208" s="35"/>
      <c r="J208" s="35"/>
      <c r="K208" s="35"/>
      <c r="L208" s="35"/>
      <c r="M208" s="35"/>
      <c r="N208" s="35"/>
      <c r="O208" s="35"/>
      <c r="P208" s="35"/>
      <c r="Q208" s="35">
        <v>0</v>
      </c>
      <c r="R208" s="38"/>
      <c r="S208" s="35"/>
      <c r="T208" s="35"/>
      <c r="U208" s="35"/>
      <c r="V208" s="38"/>
    </row>
    <row r="209" spans="2:22" x14ac:dyDescent="0.35">
      <c r="B209" s="43">
        <v>202</v>
      </c>
      <c r="C209" s="37" t="s">
        <v>100</v>
      </c>
      <c r="D209" s="37" t="s">
        <v>63</v>
      </c>
      <c r="E209" s="37" t="s">
        <v>29</v>
      </c>
      <c r="F209" s="36">
        <v>3</v>
      </c>
      <c r="G209" s="43" t="s">
        <v>72</v>
      </c>
      <c r="H209" s="35"/>
      <c r="I209" s="35"/>
      <c r="J209" s="35"/>
      <c r="K209" s="35"/>
      <c r="L209" s="35"/>
      <c r="M209" s="35"/>
      <c r="N209" s="35"/>
      <c r="O209" s="35"/>
      <c r="P209" s="35"/>
      <c r="Q209" s="35">
        <v>0</v>
      </c>
      <c r="R209" s="38"/>
      <c r="S209" s="35"/>
      <c r="T209" s="35"/>
      <c r="U209" s="35"/>
      <c r="V209" s="38"/>
    </row>
    <row r="210" spans="2:22" x14ac:dyDescent="0.35">
      <c r="B210" s="43">
        <v>202</v>
      </c>
      <c r="C210" s="37" t="s">
        <v>100</v>
      </c>
      <c r="D210" s="37" t="s">
        <v>63</v>
      </c>
      <c r="E210" s="37" t="s">
        <v>30</v>
      </c>
      <c r="F210" s="36">
        <v>4</v>
      </c>
      <c r="G210" s="43" t="s">
        <v>72</v>
      </c>
      <c r="H210" s="35"/>
      <c r="I210" s="35"/>
      <c r="J210" s="35"/>
      <c r="K210" s="35"/>
      <c r="L210" s="35"/>
      <c r="M210" s="35"/>
      <c r="N210" s="35"/>
      <c r="O210" s="35"/>
      <c r="P210" s="35"/>
      <c r="Q210" s="35">
        <v>0</v>
      </c>
      <c r="R210" s="38"/>
      <c r="S210" s="35"/>
      <c r="T210" s="35"/>
      <c r="U210" s="35"/>
      <c r="V210" s="38"/>
    </row>
    <row r="211" spans="2:22" x14ac:dyDescent="0.35">
      <c r="B211" s="43">
        <v>202</v>
      </c>
      <c r="C211" s="37" t="s">
        <v>100</v>
      </c>
      <c r="D211" s="37" t="s">
        <v>63</v>
      </c>
      <c r="E211" s="37" t="s">
        <v>31</v>
      </c>
      <c r="F211" s="36">
        <v>4</v>
      </c>
      <c r="G211" s="43" t="s">
        <v>72</v>
      </c>
      <c r="H211" s="35"/>
      <c r="I211" s="35"/>
      <c r="J211" s="35"/>
      <c r="K211" s="35"/>
      <c r="L211" s="35"/>
      <c r="M211" s="35"/>
      <c r="N211" s="35"/>
      <c r="O211" s="35"/>
      <c r="P211" s="35"/>
      <c r="Q211" s="35">
        <v>0</v>
      </c>
      <c r="R211" s="38"/>
      <c r="S211" s="35"/>
      <c r="T211" s="35"/>
      <c r="U211" s="35"/>
      <c r="V211" s="38"/>
    </row>
    <row r="212" spans="2:22" x14ac:dyDescent="0.35">
      <c r="B212" s="43">
        <v>202</v>
      </c>
      <c r="C212" s="37" t="s">
        <v>100</v>
      </c>
      <c r="D212" s="37" t="s">
        <v>63</v>
      </c>
      <c r="E212" s="37" t="s">
        <v>32</v>
      </c>
      <c r="F212" s="36">
        <v>4</v>
      </c>
      <c r="G212" s="43" t="s">
        <v>72</v>
      </c>
      <c r="H212" s="35"/>
      <c r="I212" s="35"/>
      <c r="J212" s="35"/>
      <c r="K212" s="35"/>
      <c r="L212" s="35"/>
      <c r="M212" s="35"/>
      <c r="N212" s="35"/>
      <c r="O212" s="35"/>
      <c r="P212" s="35"/>
      <c r="Q212" s="35">
        <v>2.9793500000000002</v>
      </c>
      <c r="R212" s="38"/>
      <c r="S212" s="35"/>
      <c r="T212" s="35"/>
      <c r="U212" s="35"/>
      <c r="V212" s="38"/>
    </row>
    <row r="213" spans="2:22" x14ac:dyDescent="0.35">
      <c r="B213" s="40">
        <v>202</v>
      </c>
      <c r="C213" s="46" t="s">
        <v>100</v>
      </c>
      <c r="D213" s="46"/>
      <c r="E213" s="46" t="s">
        <v>62</v>
      </c>
      <c r="F213" s="41"/>
      <c r="G213" s="40"/>
      <c r="H213" s="57">
        <f>SUM(H201:H212)</f>
        <v>0</v>
      </c>
      <c r="I213" s="57">
        <f>SUM(I201:I212)</f>
        <v>0</v>
      </c>
      <c r="J213" s="57">
        <f>SUM(J201:J212)</f>
        <v>0</v>
      </c>
      <c r="K213" s="57">
        <f>SUM(K201:K212)</f>
        <v>0</v>
      </c>
      <c r="L213" s="57">
        <f>SUM(L201:L212)</f>
        <v>0</v>
      </c>
      <c r="M213" s="57">
        <f>SUM(M201:M212)</f>
        <v>0</v>
      </c>
      <c r="N213" s="57">
        <f>SUM(N201:N212)</f>
        <v>0</v>
      </c>
      <c r="O213" s="57">
        <f>SUM(O201:O212)</f>
        <v>0</v>
      </c>
      <c r="P213" s="57">
        <f>SUM(P201:P212)</f>
        <v>0</v>
      </c>
      <c r="Q213" s="57">
        <f>SUM(Q201:Q212)</f>
        <v>3.5305050000000002</v>
      </c>
      <c r="R213" s="39">
        <f>SUM(R201:R212)</f>
        <v>0</v>
      </c>
      <c r="S213" s="57">
        <f>SUM(S201:S212)</f>
        <v>0</v>
      </c>
      <c r="T213" s="57">
        <f>SUM(T201:T212)</f>
        <v>0</v>
      </c>
      <c r="U213" s="57">
        <f>SUM(U201:U212)</f>
        <v>0</v>
      </c>
      <c r="V213" s="39">
        <f>SUM(V201:V212)</f>
        <v>0</v>
      </c>
    </row>
    <row r="214" spans="2:22" x14ac:dyDescent="0.35">
      <c r="B214" s="43">
        <v>203</v>
      </c>
      <c r="C214" s="37" t="s">
        <v>99</v>
      </c>
      <c r="D214" s="37" t="s">
        <v>63</v>
      </c>
      <c r="E214" s="37" t="s">
        <v>21</v>
      </c>
      <c r="F214" s="36">
        <v>1</v>
      </c>
      <c r="G214" s="43" t="s">
        <v>72</v>
      </c>
      <c r="H214" s="35"/>
      <c r="I214" s="35"/>
      <c r="J214" s="35"/>
      <c r="K214" s="35"/>
      <c r="L214" s="35">
        <v>0.35740495770171027</v>
      </c>
      <c r="M214" s="35"/>
      <c r="N214" s="35">
        <v>0.22695574987299424</v>
      </c>
      <c r="O214" s="35">
        <v>7.6277726571861635E-4</v>
      </c>
      <c r="P214" s="35"/>
      <c r="Q214" s="35">
        <v>0</v>
      </c>
      <c r="R214" s="38"/>
      <c r="S214" s="35"/>
      <c r="T214" s="35"/>
      <c r="U214" s="35"/>
      <c r="V214" s="38"/>
    </row>
    <row r="215" spans="2:22" x14ac:dyDescent="0.35">
      <c r="B215" s="43">
        <v>203</v>
      </c>
      <c r="C215" s="37" t="s">
        <v>99</v>
      </c>
      <c r="D215" s="37" t="s">
        <v>63</v>
      </c>
      <c r="E215" s="37" t="s">
        <v>22</v>
      </c>
      <c r="F215" s="36">
        <v>1</v>
      </c>
      <c r="G215" s="43" t="s">
        <v>72</v>
      </c>
      <c r="H215" s="35"/>
      <c r="I215" s="35"/>
      <c r="J215" s="35"/>
      <c r="K215" s="35"/>
      <c r="L215" s="35">
        <v>0.3110791648668888</v>
      </c>
      <c r="M215" s="35"/>
      <c r="N215" s="35">
        <v>0.19753840457678601</v>
      </c>
      <c r="O215" s="35">
        <v>6.6390829138199324E-4</v>
      </c>
      <c r="P215" s="35"/>
      <c r="Q215" s="35">
        <v>0</v>
      </c>
      <c r="R215" s="38"/>
      <c r="S215" s="35"/>
      <c r="T215" s="35"/>
      <c r="U215" s="35"/>
      <c r="V215" s="38"/>
    </row>
    <row r="216" spans="2:22" x14ac:dyDescent="0.35">
      <c r="B216" s="43">
        <v>203</v>
      </c>
      <c r="C216" s="37" t="s">
        <v>99</v>
      </c>
      <c r="D216" s="37" t="s">
        <v>63</v>
      </c>
      <c r="E216" s="37" t="s">
        <v>23</v>
      </c>
      <c r="F216" s="36">
        <v>1</v>
      </c>
      <c r="G216" s="43" t="s">
        <v>72</v>
      </c>
      <c r="H216" s="35"/>
      <c r="I216" s="35"/>
      <c r="J216" s="35"/>
      <c r="K216" s="35"/>
      <c r="L216" s="35">
        <v>0.34511122927933197</v>
      </c>
      <c r="M216" s="35"/>
      <c r="N216" s="35">
        <v>0.21914910843528795</v>
      </c>
      <c r="O216" s="35">
        <v>7.3653986651797253E-4</v>
      </c>
      <c r="P216" s="35"/>
      <c r="Q216" s="35">
        <v>0</v>
      </c>
      <c r="R216" s="38"/>
      <c r="S216" s="35"/>
      <c r="T216" s="35"/>
      <c r="U216" s="35"/>
      <c r="V216" s="38"/>
    </row>
    <row r="217" spans="2:22" x14ac:dyDescent="0.35">
      <c r="B217" s="43">
        <v>203</v>
      </c>
      <c r="C217" s="37" t="s">
        <v>99</v>
      </c>
      <c r="D217" s="37" t="s">
        <v>63</v>
      </c>
      <c r="E217" s="37" t="s">
        <v>24</v>
      </c>
      <c r="F217" s="36">
        <v>2</v>
      </c>
      <c r="G217" s="43" t="s">
        <v>72</v>
      </c>
      <c r="H217" s="35"/>
      <c r="I217" s="35"/>
      <c r="J217" s="35"/>
      <c r="K217" s="35"/>
      <c r="L217" s="35">
        <v>0.3614747655308157</v>
      </c>
      <c r="M217" s="35"/>
      <c r="N217" s="35">
        <v>0.22954011885778178</v>
      </c>
      <c r="O217" s="35">
        <v>7.7146309063791179E-4</v>
      </c>
      <c r="P217" s="35"/>
      <c r="Q217" s="35">
        <v>0</v>
      </c>
      <c r="R217" s="38"/>
      <c r="S217" s="35"/>
      <c r="T217" s="35"/>
      <c r="U217" s="35"/>
      <c r="V217" s="38"/>
    </row>
    <row r="218" spans="2:22" x14ac:dyDescent="0.35">
      <c r="B218" s="43">
        <v>203</v>
      </c>
      <c r="C218" s="37" t="s">
        <v>99</v>
      </c>
      <c r="D218" s="37" t="s">
        <v>63</v>
      </c>
      <c r="E218" s="37" t="s">
        <v>25</v>
      </c>
      <c r="F218" s="36">
        <v>2</v>
      </c>
      <c r="G218" s="43" t="s">
        <v>72</v>
      </c>
      <c r="H218" s="35"/>
      <c r="I218" s="35"/>
      <c r="J218" s="35"/>
      <c r="K218" s="35"/>
      <c r="L218" s="35">
        <v>0.36697958559643895</v>
      </c>
      <c r="M218" s="35"/>
      <c r="N218" s="35">
        <v>0.23303573507402942</v>
      </c>
      <c r="O218" s="35">
        <v>7.8321153314674097E-4</v>
      </c>
      <c r="P218" s="35"/>
      <c r="Q218" s="35">
        <v>8.7811739876776998E-3</v>
      </c>
      <c r="R218" s="38"/>
      <c r="S218" s="35"/>
      <c r="T218" s="35"/>
      <c r="U218" s="35"/>
      <c r="V218" s="38"/>
    </row>
    <row r="219" spans="2:22" x14ac:dyDescent="0.35">
      <c r="B219" s="43">
        <v>203</v>
      </c>
      <c r="C219" s="37" t="s">
        <v>99</v>
      </c>
      <c r="D219" s="37" t="s">
        <v>63</v>
      </c>
      <c r="E219" s="37" t="s">
        <v>26</v>
      </c>
      <c r="F219" s="36">
        <v>2</v>
      </c>
      <c r="G219" s="43" t="s">
        <v>72</v>
      </c>
      <c r="H219" s="35"/>
      <c r="I219" s="35"/>
      <c r="J219" s="35"/>
      <c r="K219" s="35"/>
      <c r="L219" s="35">
        <v>0.41909912010957218</v>
      </c>
      <c r="M219" s="35"/>
      <c r="N219" s="35">
        <v>0.26613216472213708</v>
      </c>
      <c r="O219" s="35">
        <v>8.9444556941222202E-4</v>
      </c>
      <c r="P219" s="35"/>
      <c r="Q219" s="35">
        <v>1.0369338060858895E-2</v>
      </c>
      <c r="R219" s="38"/>
      <c r="S219" s="35"/>
      <c r="T219" s="35"/>
      <c r="U219" s="35"/>
      <c r="V219" s="38"/>
    </row>
    <row r="220" spans="2:22" x14ac:dyDescent="0.35">
      <c r="B220" s="43">
        <v>203</v>
      </c>
      <c r="C220" s="37" t="s">
        <v>99</v>
      </c>
      <c r="D220" s="37" t="s">
        <v>63</v>
      </c>
      <c r="E220" s="37" t="s">
        <v>27</v>
      </c>
      <c r="F220" s="36">
        <v>3</v>
      </c>
      <c r="G220" s="43" t="s">
        <v>72</v>
      </c>
      <c r="H220" s="35"/>
      <c r="I220" s="35"/>
      <c r="J220" s="35"/>
      <c r="K220" s="35"/>
      <c r="L220" s="35">
        <v>0.43513247689501428</v>
      </c>
      <c r="M220" s="35"/>
      <c r="N220" s="35">
        <v>0.27631350785632575</v>
      </c>
      <c r="O220" s="35">
        <v>9.2866412118535553E-4</v>
      </c>
      <c r="P220" s="35"/>
      <c r="Q220" s="35">
        <v>1.0402132539655641E-2</v>
      </c>
      <c r="R220" s="38"/>
      <c r="S220" s="35"/>
      <c r="T220" s="35"/>
      <c r="U220" s="35"/>
      <c r="V220" s="38"/>
    </row>
    <row r="221" spans="2:22" x14ac:dyDescent="0.35">
      <c r="B221" s="43">
        <v>203</v>
      </c>
      <c r="C221" s="37" t="s">
        <v>99</v>
      </c>
      <c r="D221" s="37" t="s">
        <v>63</v>
      </c>
      <c r="E221" s="37" t="s">
        <v>28</v>
      </c>
      <c r="F221" s="36">
        <v>3</v>
      </c>
      <c r="G221" s="43" t="s">
        <v>72</v>
      </c>
      <c r="H221" s="35"/>
      <c r="I221" s="35"/>
      <c r="J221" s="35"/>
      <c r="K221" s="35"/>
      <c r="L221" s="35">
        <v>0.42111531387506029</v>
      </c>
      <c r="M221" s="35"/>
      <c r="N221" s="35">
        <v>0.26741246808132418</v>
      </c>
      <c r="O221" s="35">
        <v>8.9874855048301474E-4</v>
      </c>
      <c r="P221" s="35"/>
      <c r="Q221" s="35">
        <v>1.7746559336795475E-2</v>
      </c>
      <c r="R221" s="38"/>
      <c r="S221" s="35"/>
      <c r="T221" s="35"/>
      <c r="U221" s="35"/>
      <c r="V221" s="38"/>
    </row>
    <row r="222" spans="2:22" x14ac:dyDescent="0.35">
      <c r="B222" s="43">
        <v>203</v>
      </c>
      <c r="C222" s="37" t="s">
        <v>99</v>
      </c>
      <c r="D222" s="37" t="s">
        <v>63</v>
      </c>
      <c r="E222" s="37" t="s">
        <v>29</v>
      </c>
      <c r="F222" s="36">
        <v>3</v>
      </c>
      <c r="G222" s="43" t="s">
        <v>72</v>
      </c>
      <c r="H222" s="35"/>
      <c r="I222" s="35"/>
      <c r="J222" s="35"/>
      <c r="K222" s="35"/>
      <c r="L222" s="35">
        <v>0.50727930929866327</v>
      </c>
      <c r="M222" s="35"/>
      <c r="N222" s="35">
        <v>0.32212747348910581</v>
      </c>
      <c r="O222" s="35">
        <v>1.0826406186156018E-3</v>
      </c>
      <c r="P222" s="35"/>
      <c r="Q222" s="35">
        <v>6.2621109619850754E-3</v>
      </c>
      <c r="R222" s="38"/>
      <c r="S222" s="35"/>
      <c r="T222" s="35"/>
      <c r="U222" s="35"/>
      <c r="V222" s="38"/>
    </row>
    <row r="223" spans="2:22" x14ac:dyDescent="0.35">
      <c r="B223" s="43">
        <v>203</v>
      </c>
      <c r="C223" s="37" t="s">
        <v>99</v>
      </c>
      <c r="D223" s="37" t="s">
        <v>63</v>
      </c>
      <c r="E223" s="37" t="s">
        <v>30</v>
      </c>
      <c r="F223" s="36">
        <v>4</v>
      </c>
      <c r="G223" s="43" t="s">
        <v>72</v>
      </c>
      <c r="H223" s="35"/>
      <c r="I223" s="35"/>
      <c r="J223" s="35"/>
      <c r="K223" s="35"/>
      <c r="L223" s="35">
        <v>0.42590241601431739</v>
      </c>
      <c r="M223" s="35"/>
      <c r="N223" s="35">
        <v>0.27045232618155923</v>
      </c>
      <c r="O223" s="35">
        <v>9.0896523215407805E-4</v>
      </c>
      <c r="P223" s="35"/>
      <c r="Q223" s="35">
        <v>0</v>
      </c>
      <c r="R223" s="38"/>
      <c r="S223" s="35"/>
      <c r="T223" s="35"/>
      <c r="U223" s="35"/>
      <c r="V223" s="38"/>
    </row>
    <row r="224" spans="2:22" x14ac:dyDescent="0.35">
      <c r="B224" s="43">
        <v>203</v>
      </c>
      <c r="C224" s="37" t="s">
        <v>99</v>
      </c>
      <c r="D224" s="37" t="s">
        <v>63</v>
      </c>
      <c r="E224" s="37" t="s">
        <v>31</v>
      </c>
      <c r="F224" s="36">
        <v>4</v>
      </c>
      <c r="G224" s="43" t="s">
        <v>72</v>
      </c>
      <c r="H224" s="35"/>
      <c r="I224" s="35"/>
      <c r="J224" s="35"/>
      <c r="K224" s="35"/>
      <c r="L224" s="35">
        <v>0.36835481847219542</v>
      </c>
      <c r="M224" s="35"/>
      <c r="N224" s="35">
        <v>0.23390902180898235</v>
      </c>
      <c r="O224" s="35">
        <v>7.8614656902156873E-4</v>
      </c>
      <c r="P224" s="35"/>
      <c r="Q224" s="35">
        <v>3.386202783343082E-2</v>
      </c>
      <c r="R224" s="38"/>
      <c r="S224" s="35"/>
      <c r="T224" s="35"/>
      <c r="U224" s="35"/>
      <c r="V224" s="38"/>
    </row>
    <row r="225" spans="2:22" x14ac:dyDescent="0.35">
      <c r="B225" s="43">
        <v>203</v>
      </c>
      <c r="C225" s="37" t="s">
        <v>99</v>
      </c>
      <c r="D225" s="37" t="s">
        <v>63</v>
      </c>
      <c r="E225" s="37" t="s">
        <v>32</v>
      </c>
      <c r="F225" s="36">
        <v>4</v>
      </c>
      <c r="G225" s="43" t="s">
        <v>72</v>
      </c>
      <c r="H225" s="35"/>
      <c r="I225" s="35"/>
      <c r="J225" s="35"/>
      <c r="K225" s="35"/>
      <c r="L225" s="35">
        <v>0.38258700146498281</v>
      </c>
      <c r="M225" s="35"/>
      <c r="N225" s="35">
        <v>0.24294660143358718</v>
      </c>
      <c r="O225" s="35">
        <v>8.1652103751874523E-4</v>
      </c>
      <c r="P225" s="35"/>
      <c r="Q225" s="35">
        <v>1.5713728860528638E-2</v>
      </c>
      <c r="R225" s="38"/>
      <c r="S225" s="35"/>
      <c r="T225" s="35"/>
      <c r="U225" s="35"/>
      <c r="V225" s="38"/>
    </row>
    <row r="226" spans="2:22" x14ac:dyDescent="0.35">
      <c r="B226" s="40">
        <v>203</v>
      </c>
      <c r="C226" s="46" t="s">
        <v>99</v>
      </c>
      <c r="D226" s="46"/>
      <c r="E226" s="46" t="s">
        <v>62</v>
      </c>
      <c r="F226" s="41"/>
      <c r="G226" s="40"/>
      <c r="H226" s="57">
        <f>SUM(H214:H225)</f>
        <v>0</v>
      </c>
      <c r="I226" s="57">
        <f>SUM(I214:I225)</f>
        <v>0</v>
      </c>
      <c r="J226" s="57">
        <f>SUM(J214:J225)</f>
        <v>0</v>
      </c>
      <c r="K226" s="57">
        <f>SUM(K214:K225)</f>
        <v>0</v>
      </c>
      <c r="L226" s="57">
        <f>SUM(L214:L225)</f>
        <v>4.7015201591049918</v>
      </c>
      <c r="M226" s="57">
        <f>SUM(M214:M225)</f>
        <v>0</v>
      </c>
      <c r="N226" s="57">
        <f>SUM(N214:N225)</f>
        <v>2.9855126803899008</v>
      </c>
      <c r="O226" s="57">
        <f>SUM(O214:O225)</f>
        <v>1.0034031745793821E-2</v>
      </c>
      <c r="P226" s="57">
        <f>SUM(P214:P225)</f>
        <v>0</v>
      </c>
      <c r="Q226" s="57">
        <f>SUM(Q214:Q225)</f>
        <v>0.10313707158093224</v>
      </c>
      <c r="R226" s="39">
        <f>SUM(R214:R225)</f>
        <v>0</v>
      </c>
      <c r="S226" s="57">
        <f>SUM(S214:S225)</f>
        <v>0</v>
      </c>
      <c r="T226" s="57">
        <f>SUM(T214:T225)</f>
        <v>0</v>
      </c>
      <c r="U226" s="57">
        <f>SUM(U214:U225)</f>
        <v>0</v>
      </c>
      <c r="V226" s="39">
        <f>SUM(V214:V225)</f>
        <v>0</v>
      </c>
    </row>
    <row r="227" spans="2:22" x14ac:dyDescent="0.35">
      <c r="B227" s="43">
        <v>204</v>
      </c>
      <c r="C227" s="37" t="s">
        <v>98</v>
      </c>
      <c r="D227" s="37" t="s">
        <v>63</v>
      </c>
      <c r="E227" s="37" t="s">
        <v>21</v>
      </c>
      <c r="F227" s="36">
        <v>1</v>
      </c>
      <c r="G227" s="43" t="s">
        <v>66</v>
      </c>
      <c r="H227" s="35">
        <v>1.4317674283161697</v>
      </c>
      <c r="I227" s="35">
        <v>2.1158537041675145E-5</v>
      </c>
      <c r="J227" s="35">
        <v>0</v>
      </c>
      <c r="K227" s="35">
        <v>1.1822308193810662</v>
      </c>
      <c r="L227" s="35">
        <v>3.2385215640484792E-2</v>
      </c>
      <c r="M227" s="35">
        <v>9.7155646921454383E-2</v>
      </c>
      <c r="N227" s="35">
        <v>0.12954086256193917</v>
      </c>
      <c r="O227" s="35">
        <v>0.12954086256193917</v>
      </c>
      <c r="P227" s="35">
        <v>4.3026325006622712E-4</v>
      </c>
      <c r="Q227" s="35">
        <v>0.35488165806151029</v>
      </c>
      <c r="R227" s="38">
        <v>2180.8707791475713</v>
      </c>
      <c r="S227" s="35">
        <v>0.23123035864995994</v>
      </c>
      <c r="T227" s="35">
        <v>1.8924086701165591E-2</v>
      </c>
      <c r="U227" s="35">
        <v>2.7385446341476926E-3</v>
      </c>
      <c r="V227" s="38">
        <v>2192.3601121655802</v>
      </c>
    </row>
    <row r="228" spans="2:22" x14ac:dyDescent="0.35">
      <c r="B228" s="43">
        <v>204</v>
      </c>
      <c r="C228" s="37" t="s">
        <v>98</v>
      </c>
      <c r="D228" s="37" t="s">
        <v>63</v>
      </c>
      <c r="E228" s="37" t="s">
        <v>22</v>
      </c>
      <c r="F228" s="36">
        <v>1</v>
      </c>
      <c r="G228" s="43" t="s">
        <v>66</v>
      </c>
      <c r="H228" s="35">
        <v>1.4423819580615929</v>
      </c>
      <c r="I228" s="35">
        <v>2.6427928641859109E-5</v>
      </c>
      <c r="J228" s="35">
        <v>0</v>
      </c>
      <c r="K228" s="35">
        <v>1.1909953882280013</v>
      </c>
      <c r="L228" s="35">
        <v>3.2625306194250331E-2</v>
      </c>
      <c r="M228" s="35">
        <v>9.7875918582750951E-2</v>
      </c>
      <c r="N228" s="35">
        <v>0.13050122477700132</v>
      </c>
      <c r="O228" s="35">
        <v>0.13050122477700132</v>
      </c>
      <c r="P228" s="35">
        <v>5.374174238780158E-4</v>
      </c>
      <c r="Q228" s="35">
        <v>0.40871917301031457</v>
      </c>
      <c r="R228" s="38">
        <v>2224.7749004506568</v>
      </c>
      <c r="S228" s="35">
        <v>0.15444888002696408</v>
      </c>
      <c r="T228" s="35">
        <v>1.7329071372423569E-2</v>
      </c>
      <c r="U228" s="35">
        <v>2.4556428304610511E-3</v>
      </c>
      <c r="V228" s="38">
        <v>2233.6916730051043</v>
      </c>
    </row>
    <row r="229" spans="2:22" x14ac:dyDescent="0.35">
      <c r="B229" s="43">
        <v>204</v>
      </c>
      <c r="C229" s="37" t="s">
        <v>98</v>
      </c>
      <c r="D229" s="37" t="s">
        <v>63</v>
      </c>
      <c r="E229" s="37" t="s">
        <v>23</v>
      </c>
      <c r="F229" s="36">
        <v>1</v>
      </c>
      <c r="G229" s="43" t="s">
        <v>66</v>
      </c>
      <c r="H229" s="35">
        <v>2.6088248626488229</v>
      </c>
      <c r="I229" s="35">
        <v>1.58741342424173E-5</v>
      </c>
      <c r="J229" s="35">
        <v>0</v>
      </c>
      <c r="K229" s="35">
        <v>2.1541439580157431</v>
      </c>
      <c r="L229" s="35">
        <v>5.9009133798009081E-2</v>
      </c>
      <c r="M229" s="35">
        <v>0.17702740139402731</v>
      </c>
      <c r="N229" s="35">
        <v>0.23603653519203632</v>
      </c>
      <c r="O229" s="35">
        <v>0.23603653519203632</v>
      </c>
      <c r="P229" s="35">
        <v>3.2280382040011365E-4</v>
      </c>
      <c r="Q229" s="35">
        <v>0.77848985741145493</v>
      </c>
      <c r="R229" s="38">
        <v>4026.7641092687682</v>
      </c>
      <c r="S229" s="35">
        <v>0.2781882700960413</v>
      </c>
      <c r="T229" s="35">
        <v>3.3061811549633391E-2</v>
      </c>
      <c r="U229" s="35">
        <v>4.5249242684091357E-3</v>
      </c>
      <c r="V229" s="38">
        <v>4043.3147608921099</v>
      </c>
    </row>
    <row r="230" spans="2:22" x14ac:dyDescent="0.35">
      <c r="B230" s="43">
        <v>204</v>
      </c>
      <c r="C230" s="37" t="s">
        <v>98</v>
      </c>
      <c r="D230" s="37" t="s">
        <v>63</v>
      </c>
      <c r="E230" s="37" t="s">
        <v>24</v>
      </c>
      <c r="F230" s="36">
        <v>2</v>
      </c>
      <c r="G230" s="43" t="s">
        <v>66</v>
      </c>
      <c r="H230" s="35">
        <v>3.019928890271645</v>
      </c>
      <c r="I230" s="35">
        <v>8.6391315640270072E-5</v>
      </c>
      <c r="J230" s="35">
        <v>0</v>
      </c>
      <c r="K230" s="35">
        <v>2.4935984265385867</v>
      </c>
      <c r="L230" s="35">
        <v>6.8307915375191972E-2</v>
      </c>
      <c r="M230" s="35">
        <v>0.20492374612557596</v>
      </c>
      <c r="N230" s="35">
        <v>0.27323166150076789</v>
      </c>
      <c r="O230" s="35">
        <v>0.27323166150076789</v>
      </c>
      <c r="P230" s="35">
        <v>1.7567853661935888E-3</v>
      </c>
      <c r="Q230" s="35">
        <v>0.74184821839844062</v>
      </c>
      <c r="R230" s="38">
        <v>4584.4616912942229</v>
      </c>
      <c r="S230" s="35">
        <v>0.37926762306955114</v>
      </c>
      <c r="T230" s="35">
        <v>3.51871960321452E-2</v>
      </c>
      <c r="U230" s="35">
        <v>4.877052777211479E-3</v>
      </c>
      <c r="V230" s="38">
        <v>4604.4057916886886</v>
      </c>
    </row>
    <row r="231" spans="2:22" x14ac:dyDescent="0.35">
      <c r="B231" s="43">
        <v>204</v>
      </c>
      <c r="C231" s="37" t="s">
        <v>98</v>
      </c>
      <c r="D231" s="37" t="s">
        <v>63</v>
      </c>
      <c r="E231" s="37" t="s">
        <v>25</v>
      </c>
      <c r="F231" s="36">
        <v>2</v>
      </c>
      <c r="G231" s="43" t="s">
        <v>66</v>
      </c>
      <c r="H231" s="35">
        <v>1.8787253250611049</v>
      </c>
      <c r="I231" s="35">
        <v>4.7502829723276E-5</v>
      </c>
      <c r="J231" s="35">
        <v>0</v>
      </c>
      <c r="K231" s="35">
        <v>1.9369666356611968</v>
      </c>
      <c r="L231" s="35">
        <v>6.0359937286074389E-2</v>
      </c>
      <c r="M231" s="35">
        <v>0.17301680727798172</v>
      </c>
      <c r="N231" s="35">
        <v>0.23337674456405608</v>
      </c>
      <c r="O231" s="35">
        <v>0.23337674456405608</v>
      </c>
      <c r="P231" s="35">
        <v>9.6597991930264188E-4</v>
      </c>
      <c r="Q231" s="35">
        <v>0.67371708151569942</v>
      </c>
      <c r="R231" s="38">
        <v>4038.2043421300514</v>
      </c>
      <c r="S231" s="35">
        <v>0.12447138857444405</v>
      </c>
      <c r="T231" s="35">
        <v>3.3704621676095899E-2</v>
      </c>
      <c r="U231" s="35">
        <v>3.9578026920203541E-3</v>
      </c>
      <c r="V231" s="38">
        <v>4050.6212657543015</v>
      </c>
    </row>
    <row r="232" spans="2:22" x14ac:dyDescent="0.35">
      <c r="B232" s="43">
        <v>204</v>
      </c>
      <c r="C232" s="37" t="s">
        <v>98</v>
      </c>
      <c r="D232" s="37" t="s">
        <v>63</v>
      </c>
      <c r="E232" s="37" t="s">
        <v>26</v>
      </c>
      <c r="F232" s="36">
        <v>2</v>
      </c>
      <c r="G232" s="43" t="s">
        <v>66</v>
      </c>
      <c r="H232" s="35">
        <v>0.19685037710217906</v>
      </c>
      <c r="I232" s="35">
        <v>6.5394945829375586E-5</v>
      </c>
      <c r="J232" s="35">
        <v>0</v>
      </c>
      <c r="K232" s="35">
        <v>1.1852856236376779</v>
      </c>
      <c r="L232" s="35">
        <v>5.1827194915921991E-2</v>
      </c>
      <c r="M232" s="35">
        <v>0.13409996173312547</v>
      </c>
      <c r="N232" s="35">
        <v>0.18592715664904752</v>
      </c>
      <c r="O232" s="35">
        <v>0.18592715664904752</v>
      </c>
      <c r="P232" s="35">
        <v>1.3298198204834096E-3</v>
      </c>
      <c r="Q232" s="35">
        <v>9.2329039275737906E-2</v>
      </c>
      <c r="R232" s="38">
        <v>3003.4475979764561</v>
      </c>
      <c r="S232" s="35">
        <v>2.7345944380624425E-2</v>
      </c>
      <c r="T232" s="35">
        <v>2.4022208196571696E-2</v>
      </c>
      <c r="U232" s="35">
        <v>2.7489391725369866E-3</v>
      </c>
      <c r="V232" s="38">
        <v>3010.5791695912053</v>
      </c>
    </row>
    <row r="233" spans="2:22" x14ac:dyDescent="0.35">
      <c r="B233" s="43">
        <v>204</v>
      </c>
      <c r="C233" s="37" t="s">
        <v>98</v>
      </c>
      <c r="D233" s="37" t="s">
        <v>63</v>
      </c>
      <c r="E233" s="37" t="s">
        <v>27</v>
      </c>
      <c r="F233" s="36">
        <v>3</v>
      </c>
      <c r="G233" s="43" t="s">
        <v>66</v>
      </c>
      <c r="H233" s="35">
        <v>0.19414881208811824</v>
      </c>
      <c r="I233" s="35">
        <v>6.329723144428999E-5</v>
      </c>
      <c r="J233" s="35">
        <v>0</v>
      </c>
      <c r="K233" s="35">
        <v>1.1690188213098032</v>
      </c>
      <c r="L233" s="35">
        <v>5.1115921010212957E-2</v>
      </c>
      <c r="M233" s="35">
        <v>0.13225958037171689</v>
      </c>
      <c r="N233" s="35">
        <v>0.18337550138192987</v>
      </c>
      <c r="O233" s="35">
        <v>0.18337550138192987</v>
      </c>
      <c r="P233" s="35">
        <v>1.2871623623018796E-3</v>
      </c>
      <c r="Q233" s="35">
        <v>7.159190222753832E-2</v>
      </c>
      <c r="R233" s="38">
        <v>2851.7143557904487</v>
      </c>
      <c r="S233" s="35">
        <v>4.4879858865468018E-2</v>
      </c>
      <c r="T233" s="35">
        <v>2.3536516752807907E-2</v>
      </c>
      <c r="U233" s="35">
        <v>2.6584998879142603E-3</v>
      </c>
      <c r="V233" s="38">
        <v>2859.2081687781751</v>
      </c>
    </row>
    <row r="234" spans="2:22" x14ac:dyDescent="0.35">
      <c r="B234" s="43">
        <v>204</v>
      </c>
      <c r="C234" s="37" t="s">
        <v>98</v>
      </c>
      <c r="D234" s="37" t="s">
        <v>63</v>
      </c>
      <c r="E234" s="37" t="s">
        <v>28</v>
      </c>
      <c r="F234" s="36">
        <v>3</v>
      </c>
      <c r="G234" s="43" t="s">
        <v>66</v>
      </c>
      <c r="H234" s="35">
        <v>0.19447934063571748</v>
      </c>
      <c r="I234" s="35">
        <v>6.0451106433022492E-5</v>
      </c>
      <c r="J234" s="35">
        <v>0</v>
      </c>
      <c r="K234" s="35">
        <v>1.1710090168148279</v>
      </c>
      <c r="L234" s="35">
        <v>5.120294328425621E-2</v>
      </c>
      <c r="M234" s="35">
        <v>0.13248474562787368</v>
      </c>
      <c r="N234" s="35">
        <v>0.18368768891212992</v>
      </c>
      <c r="O234" s="35">
        <v>0.18368768891212992</v>
      </c>
      <c r="P234" s="35">
        <v>1.2292858184259623E-3</v>
      </c>
      <c r="Q234" s="35">
        <v>9.5826713381548606E-2</v>
      </c>
      <c r="R234" s="38">
        <v>2956.8001323346471</v>
      </c>
      <c r="S234" s="35">
        <v>2.5398950115925294E-2</v>
      </c>
      <c r="T234" s="35">
        <v>2.2870896296971154E-2</v>
      </c>
      <c r="U234" s="35">
        <v>2.7815929755268354E-3</v>
      </c>
      <c r="V234" s="38">
        <v>2963.572090456591</v>
      </c>
    </row>
    <row r="235" spans="2:22" x14ac:dyDescent="0.35">
      <c r="B235" s="43">
        <v>204</v>
      </c>
      <c r="C235" s="37" t="s">
        <v>98</v>
      </c>
      <c r="D235" s="37" t="s">
        <v>63</v>
      </c>
      <c r="E235" s="37" t="s">
        <v>29</v>
      </c>
      <c r="F235" s="36">
        <v>3</v>
      </c>
      <c r="G235" s="43" t="s">
        <v>66</v>
      </c>
      <c r="H235" s="35">
        <v>0.21821345347444518</v>
      </c>
      <c r="I235" s="35">
        <v>3.1006943107309697E-5</v>
      </c>
      <c r="J235" s="35">
        <v>0</v>
      </c>
      <c r="K235" s="35">
        <v>1.3139180787717479</v>
      </c>
      <c r="L235" s="35">
        <v>4.2736384824934186E-2</v>
      </c>
      <c r="M235" s="35">
        <v>0.11126515191608334</v>
      </c>
      <c r="N235" s="35">
        <v>0.14802247412620731</v>
      </c>
      <c r="O235" s="35">
        <v>0.14802247412620731</v>
      </c>
      <c r="P235" s="35">
        <v>6.3053263511045842E-4</v>
      </c>
      <c r="Q235" s="35">
        <v>0.1098163071791162</v>
      </c>
      <c r="R235" s="38">
        <v>3485.2256920169175</v>
      </c>
      <c r="S235" s="35">
        <v>1.1540692826511982E-2</v>
      </c>
      <c r="T235" s="35">
        <v>3.094377787859727E-2</v>
      </c>
      <c r="U235" s="35">
        <v>3.2381354941374905E-3</v>
      </c>
      <c r="V235" s="38">
        <v>3493.7489325538872</v>
      </c>
    </row>
    <row r="236" spans="2:22" x14ac:dyDescent="0.35">
      <c r="B236" s="43">
        <v>204</v>
      </c>
      <c r="C236" s="37" t="s">
        <v>98</v>
      </c>
      <c r="D236" s="37" t="s">
        <v>63</v>
      </c>
      <c r="E236" s="37" t="s">
        <v>30</v>
      </c>
      <c r="F236" s="36">
        <v>4</v>
      </c>
      <c r="G236" s="43" t="s">
        <v>66</v>
      </c>
      <c r="H236" s="35">
        <v>0.19609460651719798</v>
      </c>
      <c r="I236" s="35">
        <v>2.2035300987588655E-5</v>
      </c>
      <c r="J236" s="35">
        <v>0</v>
      </c>
      <c r="K236" s="35">
        <v>1.1807349388874966</v>
      </c>
      <c r="L236" s="35">
        <v>1.9719662579349293E-2</v>
      </c>
      <c r="M236" s="35">
        <v>5.2513533682003441E-2</v>
      </c>
      <c r="N236" s="35">
        <v>5.9268263599058651E-2</v>
      </c>
      <c r="O236" s="35">
        <v>5.9268263599058651E-2</v>
      </c>
      <c r="P236" s="35">
        <v>4.4809242720482618E-4</v>
      </c>
      <c r="Q236" s="35">
        <v>9.0240994092587082E-2</v>
      </c>
      <c r="R236" s="38">
        <v>3081.3095727592031</v>
      </c>
      <c r="S236" s="35">
        <v>1.825150343315524E-2</v>
      </c>
      <c r="T236" s="35">
        <v>2.7761917346785295E-2</v>
      </c>
      <c r="U236" s="35">
        <v>2.8765688616366907E-3</v>
      </c>
      <c r="V236" s="38">
        <v>3089.1775229522295</v>
      </c>
    </row>
    <row r="237" spans="2:22" x14ac:dyDescent="0.35">
      <c r="B237" s="43">
        <v>204</v>
      </c>
      <c r="C237" s="37" t="s">
        <v>98</v>
      </c>
      <c r="D237" s="37" t="s">
        <v>63</v>
      </c>
      <c r="E237" s="37" t="s">
        <v>31</v>
      </c>
      <c r="F237" s="36">
        <v>4</v>
      </c>
      <c r="G237" s="43" t="s">
        <v>66</v>
      </c>
      <c r="H237" s="35">
        <v>0.23339972407186857</v>
      </c>
      <c r="I237" s="35">
        <v>5.385507790132785E-5</v>
      </c>
      <c r="J237" s="35">
        <v>0</v>
      </c>
      <c r="K237" s="35">
        <v>1.4053584330183349</v>
      </c>
      <c r="L237" s="35">
        <v>2.3471139194268572E-2</v>
      </c>
      <c r="M237" s="35">
        <v>6.2503729649206016E-2</v>
      </c>
      <c r="N237" s="35">
        <v>7.054348212797916E-2</v>
      </c>
      <c r="O237" s="35">
        <v>7.054348212797916E-2</v>
      </c>
      <c r="P237" s="35">
        <v>1.0951542067749993E-3</v>
      </c>
      <c r="Q237" s="35">
        <v>0.10513322282765868</v>
      </c>
      <c r="R237" s="38">
        <v>3580.7676646125001</v>
      </c>
      <c r="S237" s="35">
        <v>3.1013417335078435E-2</v>
      </c>
      <c r="T237" s="35">
        <v>3.0187296295381805E-2</v>
      </c>
      <c r="U237" s="35">
        <v>3.2877559503041455E-3</v>
      </c>
      <c r="V237" s="38">
        <v>3589.6356738161576</v>
      </c>
    </row>
    <row r="238" spans="2:22" x14ac:dyDescent="0.35">
      <c r="B238" s="43">
        <v>204</v>
      </c>
      <c r="C238" s="37" t="s">
        <v>98</v>
      </c>
      <c r="D238" s="37" t="s">
        <v>63</v>
      </c>
      <c r="E238" s="37" t="s">
        <v>32</v>
      </c>
      <c r="F238" s="36">
        <v>4</v>
      </c>
      <c r="G238" s="43" t="s">
        <v>66</v>
      </c>
      <c r="H238" s="35">
        <v>0.23808993818966351</v>
      </c>
      <c r="I238" s="35">
        <v>4.7087049138659103E-5</v>
      </c>
      <c r="J238" s="35">
        <v>0</v>
      </c>
      <c r="K238" s="35">
        <v>1.4335993916969116</v>
      </c>
      <c r="L238" s="35">
        <v>2.3942796428858066E-2</v>
      </c>
      <c r="M238" s="35">
        <v>6.3759754592600054E-2</v>
      </c>
      <c r="N238" s="35">
        <v>7.1961067504786147E-2</v>
      </c>
      <c r="O238" s="35">
        <v>7.1961067504786147E-2</v>
      </c>
      <c r="P238" s="35">
        <v>9.5752493466455773E-4</v>
      </c>
      <c r="Q238" s="35">
        <v>0.10948922784544991</v>
      </c>
      <c r="R238" s="38">
        <v>3667.8148841281472</v>
      </c>
      <c r="S238" s="35">
        <v>2.7911187718877579E-2</v>
      </c>
      <c r="T238" s="35">
        <v>3.1065482775773069E-2</v>
      </c>
      <c r="U238" s="35">
        <v>3.3938314361169459E-3</v>
      </c>
      <c r="V238" s="38">
        <v>3676.8287503198558</v>
      </c>
    </row>
    <row r="239" spans="2:22" x14ac:dyDescent="0.35">
      <c r="B239" s="40">
        <v>204</v>
      </c>
      <c r="C239" s="46" t="s">
        <v>98</v>
      </c>
      <c r="D239" s="46"/>
      <c r="E239" s="46" t="s">
        <v>62</v>
      </c>
      <c r="F239" s="41"/>
      <c r="G239" s="40"/>
      <c r="H239" s="57">
        <f>SUM(H227:H238)</f>
        <v>11.852904716438523</v>
      </c>
      <c r="I239" s="57">
        <f>SUM(I227:I238)</f>
        <v>5.4048240013107097E-4</v>
      </c>
      <c r="J239" s="57">
        <f>SUM(J227:J238)</f>
        <v>0</v>
      </c>
      <c r="K239" s="57">
        <f>SUM(K227:K238)</f>
        <v>17.816859531961395</v>
      </c>
      <c r="L239" s="57">
        <f>SUM(L227:L238)</f>
        <v>0.51670355053181183</v>
      </c>
      <c r="M239" s="57">
        <f>SUM(M227:M238)</f>
        <v>1.4388859778743992</v>
      </c>
      <c r="N239" s="57">
        <f>SUM(N227:N238)</f>
        <v>1.9054726628969392</v>
      </c>
      <c r="O239" s="57">
        <f>SUM(O227:O238)</f>
        <v>1.9054726628969392</v>
      </c>
      <c r="P239" s="57">
        <f>SUM(P227:P238)</f>
        <v>1.099082198480668E-2</v>
      </c>
      <c r="Q239" s="57">
        <f>SUM(Q227:Q238)</f>
        <v>3.6320833952270566</v>
      </c>
      <c r="R239" s="39">
        <f>SUM(R227:R238)</f>
        <v>39682.155721909599</v>
      </c>
      <c r="S239" s="57">
        <f>SUM(S227:S238)</f>
        <v>1.3539480750926012</v>
      </c>
      <c r="T239" s="57">
        <f>SUM(T227:T238)</f>
        <v>0.32859488287435185</v>
      </c>
      <c r="U239" s="57">
        <f>SUM(U227:U238)</f>
        <v>3.9539290980423067E-2</v>
      </c>
      <c r="V239" s="39">
        <f>SUM(V227:V238)</f>
        <v>39807.143911973886</v>
      </c>
    </row>
    <row r="240" spans="2:22" x14ac:dyDescent="0.35">
      <c r="B240" s="43">
        <v>204</v>
      </c>
      <c r="C240" s="37" t="s">
        <v>97</v>
      </c>
      <c r="D240" s="37" t="s">
        <v>63</v>
      </c>
      <c r="E240" s="37" t="s">
        <v>21</v>
      </c>
      <c r="F240" s="36">
        <v>1</v>
      </c>
      <c r="G240" s="43" t="s">
        <v>90</v>
      </c>
      <c r="H240" s="35">
        <v>7.5692745905675277E-2</v>
      </c>
      <c r="I240" s="35">
        <v>5.608835847052708E-6</v>
      </c>
      <c r="J240" s="35">
        <v>0</v>
      </c>
      <c r="K240" s="35">
        <v>9.0110411792470577E-2</v>
      </c>
      <c r="L240" s="35">
        <v>1.7120978240569406E-3</v>
      </c>
      <c r="M240" s="35">
        <v>5.1362934721708269E-3</v>
      </c>
      <c r="N240" s="35">
        <v>6.8483912962277625E-3</v>
      </c>
      <c r="O240" s="35">
        <v>6.8483912962277625E-3</v>
      </c>
      <c r="P240" s="35">
        <v>1.140568431497661E-4</v>
      </c>
      <c r="Q240" s="35">
        <v>4.95607264858588E-3</v>
      </c>
      <c r="R240" s="38">
        <v>104.81181853600673</v>
      </c>
      <c r="S240" s="35">
        <v>2.0263280663750704E-3</v>
      </c>
      <c r="T240" s="35">
        <v>2.0263280663750699E-4</v>
      </c>
      <c r="U240" s="35">
        <v>8.53870042271329E-5</v>
      </c>
      <c r="V240" s="38">
        <v>104.9222534156242</v>
      </c>
    </row>
    <row r="241" spans="2:22" x14ac:dyDescent="0.35">
      <c r="B241" s="43">
        <v>204</v>
      </c>
      <c r="C241" s="37" t="s">
        <v>97</v>
      </c>
      <c r="D241" s="37" t="s">
        <v>63</v>
      </c>
      <c r="E241" s="37" t="s">
        <v>22</v>
      </c>
      <c r="F241" s="36">
        <v>1</v>
      </c>
      <c r="G241" s="43" t="s">
        <v>90</v>
      </c>
      <c r="H241" s="35">
        <v>7.0809342944018819E-2</v>
      </c>
      <c r="I241" s="35">
        <v>4.5274428827534497E-6</v>
      </c>
      <c r="J241" s="35">
        <v>0</v>
      </c>
      <c r="K241" s="35">
        <v>8.4296836838117645E-2</v>
      </c>
      <c r="L241" s="35">
        <v>1.6016398999242349E-3</v>
      </c>
      <c r="M241" s="35">
        <v>4.8049196997727089E-3</v>
      </c>
      <c r="N241" s="35">
        <v>6.4065595996969397E-3</v>
      </c>
      <c r="O241" s="35">
        <v>6.4065595996969397E-3</v>
      </c>
      <c r="P241" s="35">
        <v>9.2066492375433349E-5</v>
      </c>
      <c r="Q241" s="35">
        <v>4.6363260260964684E-3</v>
      </c>
      <c r="R241" s="38">
        <v>97.935809895734636</v>
      </c>
      <c r="S241" s="35">
        <v>1.8955972233831301E-3</v>
      </c>
      <c r="T241" s="35">
        <v>1.8955972233831298E-4</v>
      </c>
      <c r="U241" s="35">
        <v>7.9878165244737215E-5</v>
      </c>
      <c r="V241" s="38">
        <v>98.039119944409052</v>
      </c>
    </row>
    <row r="242" spans="2:22" x14ac:dyDescent="0.35">
      <c r="B242" s="43">
        <v>204</v>
      </c>
      <c r="C242" s="37" t="s">
        <v>97</v>
      </c>
      <c r="D242" s="37" t="s">
        <v>63</v>
      </c>
      <c r="E242" s="37" t="s">
        <v>23</v>
      </c>
      <c r="F242" s="36">
        <v>1</v>
      </c>
      <c r="G242" s="43" t="s">
        <v>90</v>
      </c>
      <c r="H242" s="35">
        <v>7.5692745905675277E-2</v>
      </c>
      <c r="I242" s="35">
        <v>1.9668733103777489E-6</v>
      </c>
      <c r="J242" s="35">
        <v>0</v>
      </c>
      <c r="K242" s="35">
        <v>9.0110411792470577E-2</v>
      </c>
      <c r="L242" s="35">
        <v>1.7120978240569406E-3</v>
      </c>
      <c r="M242" s="35">
        <v>5.1362934721708269E-3</v>
      </c>
      <c r="N242" s="35">
        <v>6.8483912962277625E-3</v>
      </c>
      <c r="O242" s="35">
        <v>6.8483912962277625E-3</v>
      </c>
      <c r="P242" s="35">
        <v>3.9996777722617502E-5</v>
      </c>
      <c r="Q242" s="35">
        <v>4.95607264858588E-3</v>
      </c>
      <c r="R242" s="38">
        <v>104.57757076774968</v>
      </c>
      <c r="S242" s="35">
        <v>2.0263280663750704E-3</v>
      </c>
      <c r="T242" s="35">
        <v>2.0263280663750699E-4</v>
      </c>
      <c r="U242" s="35">
        <v>8.53870042271329E-5</v>
      </c>
      <c r="V242" s="38">
        <v>104.68800564736715</v>
      </c>
    </row>
    <row r="243" spans="2:22" x14ac:dyDescent="0.35">
      <c r="B243" s="43">
        <v>204</v>
      </c>
      <c r="C243" s="37" t="s">
        <v>97</v>
      </c>
      <c r="D243" s="37" t="s">
        <v>63</v>
      </c>
      <c r="E243" s="37" t="s">
        <v>24</v>
      </c>
      <c r="F243" s="36">
        <v>2</v>
      </c>
      <c r="G243" s="43" t="s">
        <v>90</v>
      </c>
      <c r="H243" s="35">
        <v>7.3251044424847048E-2</v>
      </c>
      <c r="I243" s="35">
        <v>6.3982325168454505E-6</v>
      </c>
      <c r="J243" s="35">
        <v>0</v>
      </c>
      <c r="K243" s="35">
        <v>8.7203624315294104E-2</v>
      </c>
      <c r="L243" s="35">
        <v>1.6568688619905878E-3</v>
      </c>
      <c r="M243" s="35">
        <v>4.9706065859717683E-3</v>
      </c>
      <c r="N243" s="35">
        <v>6.6274754479623511E-3</v>
      </c>
      <c r="O243" s="35">
        <v>6.6274754479623511E-3</v>
      </c>
      <c r="P243" s="35">
        <v>1.3010938856287716E-4</v>
      </c>
      <c r="Q243" s="35">
        <v>4.7961993373411742E-3</v>
      </c>
      <c r="R243" s="38">
        <v>101.26916234607005</v>
      </c>
      <c r="S243" s="35">
        <v>1.9609626448791003E-3</v>
      </c>
      <c r="T243" s="35">
        <v>1.9609626448790999E-4</v>
      </c>
      <c r="U243" s="35">
        <v>8.2632584735935064E-5</v>
      </c>
      <c r="V243" s="38">
        <v>101.37603481021596</v>
      </c>
    </row>
    <row r="244" spans="2:22" x14ac:dyDescent="0.35">
      <c r="B244" s="43">
        <v>204</v>
      </c>
      <c r="C244" s="37" t="s">
        <v>97</v>
      </c>
      <c r="D244" s="37" t="s">
        <v>63</v>
      </c>
      <c r="E244" s="37" t="s">
        <v>25</v>
      </c>
      <c r="F244" s="36">
        <v>2</v>
      </c>
      <c r="G244" s="43" t="s">
        <v>90</v>
      </c>
      <c r="H244" s="35">
        <v>7.5692745905675277E-2</v>
      </c>
      <c r="I244" s="35">
        <v>6.3737556387191209E-6</v>
      </c>
      <c r="J244" s="35">
        <v>0</v>
      </c>
      <c r="K244" s="35">
        <v>9.0110411792470577E-2</v>
      </c>
      <c r="L244" s="35">
        <v>1.7120978240569406E-3</v>
      </c>
      <c r="M244" s="35">
        <v>5.1362934721708269E-3</v>
      </c>
      <c r="N244" s="35">
        <v>6.8483912962277625E-3</v>
      </c>
      <c r="O244" s="35">
        <v>6.8483912962277625E-3</v>
      </c>
      <c r="P244" s="35">
        <v>1.2961164615689859E-4</v>
      </c>
      <c r="Q244" s="35">
        <v>4.95607264858588E-3</v>
      </c>
      <c r="R244" s="38">
        <v>104.59871735236577</v>
      </c>
      <c r="S244" s="35">
        <v>2.0263280663750704E-3</v>
      </c>
      <c r="T244" s="35">
        <v>2.0263280663750699E-4</v>
      </c>
      <c r="U244" s="35">
        <v>8.53870042271329E-5</v>
      </c>
      <c r="V244" s="38">
        <v>104.7091522319832</v>
      </c>
    </row>
    <row r="245" spans="2:22" x14ac:dyDescent="0.35">
      <c r="B245" s="43">
        <v>204</v>
      </c>
      <c r="C245" s="37" t="s">
        <v>97</v>
      </c>
      <c r="D245" s="37" t="s">
        <v>63</v>
      </c>
      <c r="E245" s="37" t="s">
        <v>26</v>
      </c>
      <c r="F245" s="36">
        <v>2</v>
      </c>
      <c r="G245" s="43" t="s">
        <v>90</v>
      </c>
      <c r="H245" s="35">
        <v>7.3251044424847048E-2</v>
      </c>
      <c r="I245" s="35">
        <v>8.1842606146797526E-6</v>
      </c>
      <c r="J245" s="35">
        <v>0</v>
      </c>
      <c r="K245" s="35">
        <v>8.7203624315294104E-2</v>
      </c>
      <c r="L245" s="35">
        <v>1.6568688619905878E-3</v>
      </c>
      <c r="M245" s="35">
        <v>4.9706065859717683E-3</v>
      </c>
      <c r="N245" s="35">
        <v>6.6274754479623511E-3</v>
      </c>
      <c r="O245" s="35">
        <v>6.6274754479623511E-3</v>
      </c>
      <c r="P245" s="35">
        <v>1.6642864128673884E-4</v>
      </c>
      <c r="Q245" s="35">
        <v>4.7961993373411742E-3</v>
      </c>
      <c r="R245" s="38">
        <v>100.58829458174456</v>
      </c>
      <c r="S245" s="35">
        <v>1.9609626448791003E-3</v>
      </c>
      <c r="T245" s="35">
        <v>1.9609626448790999E-4</v>
      </c>
      <c r="U245" s="35">
        <v>8.2632584735935064E-5</v>
      </c>
      <c r="V245" s="38">
        <v>100.69516704589049</v>
      </c>
    </row>
    <row r="246" spans="2:22" x14ac:dyDescent="0.35">
      <c r="B246" s="43">
        <v>204</v>
      </c>
      <c r="C246" s="37" t="s">
        <v>97</v>
      </c>
      <c r="D246" s="37" t="s">
        <v>63</v>
      </c>
      <c r="E246" s="37" t="s">
        <v>27</v>
      </c>
      <c r="F246" s="36">
        <v>3</v>
      </c>
      <c r="G246" s="43" t="s">
        <v>90</v>
      </c>
      <c r="H246" s="35">
        <v>7.5692745905675277E-2</v>
      </c>
      <c r="I246" s="35">
        <v>9.5515189606047554E-6</v>
      </c>
      <c r="J246" s="35">
        <v>0</v>
      </c>
      <c r="K246" s="35">
        <v>9.0110411792470577E-2</v>
      </c>
      <c r="L246" s="35">
        <v>1.7120978240569406E-3</v>
      </c>
      <c r="M246" s="35">
        <v>5.1362934721708269E-3</v>
      </c>
      <c r="N246" s="35">
        <v>6.8483912962277625E-3</v>
      </c>
      <c r="O246" s="35">
        <v>6.8483912962277625E-3</v>
      </c>
      <c r="P246" s="35">
        <v>1.942321240341118E-4</v>
      </c>
      <c r="Q246" s="35">
        <v>4.95607264858588E-3</v>
      </c>
      <c r="R246" s="38">
        <v>103.95507980310505</v>
      </c>
      <c r="S246" s="35">
        <v>2.0263280663750704E-3</v>
      </c>
      <c r="T246" s="35">
        <v>2.0263280663750699E-4</v>
      </c>
      <c r="U246" s="35">
        <v>8.53870042271329E-5</v>
      </c>
      <c r="V246" s="38">
        <v>104.06551468272248</v>
      </c>
    </row>
    <row r="247" spans="2:22" x14ac:dyDescent="0.35">
      <c r="B247" s="43">
        <v>204</v>
      </c>
      <c r="C247" s="37" t="s">
        <v>97</v>
      </c>
      <c r="D247" s="37" t="s">
        <v>63</v>
      </c>
      <c r="E247" s="37" t="s">
        <v>28</v>
      </c>
      <c r="F247" s="36">
        <v>3</v>
      </c>
      <c r="G247" s="43" t="s">
        <v>90</v>
      </c>
      <c r="H247" s="35">
        <v>7.5692745905675277E-2</v>
      </c>
      <c r="I247" s="35">
        <v>8.6276268107504363E-6</v>
      </c>
      <c r="J247" s="35">
        <v>0</v>
      </c>
      <c r="K247" s="35">
        <v>9.0110411792470577E-2</v>
      </c>
      <c r="L247" s="35">
        <v>1.7120978240569406E-3</v>
      </c>
      <c r="M247" s="35">
        <v>5.1362934721708269E-3</v>
      </c>
      <c r="N247" s="35">
        <v>6.8483912962277625E-3</v>
      </c>
      <c r="O247" s="35">
        <v>6.8483912962277625E-3</v>
      </c>
      <c r="P247" s="35">
        <v>1.7544458506938936E-4</v>
      </c>
      <c r="Q247" s="35">
        <v>4.95607264858588E-3</v>
      </c>
      <c r="R247" s="38">
        <v>103.57245127981462</v>
      </c>
      <c r="S247" s="35">
        <v>2.0263280663750704E-3</v>
      </c>
      <c r="T247" s="35">
        <v>2.0263280663750699E-4</v>
      </c>
      <c r="U247" s="35">
        <v>8.53870042271329E-5</v>
      </c>
      <c r="V247" s="38">
        <v>103.68288615943206</v>
      </c>
    </row>
    <row r="248" spans="2:22" x14ac:dyDescent="0.35">
      <c r="B248" s="43">
        <v>204</v>
      </c>
      <c r="C248" s="37" t="s">
        <v>97</v>
      </c>
      <c r="D248" s="37" t="s">
        <v>63</v>
      </c>
      <c r="E248" s="37" t="s">
        <v>29</v>
      </c>
      <c r="F248" s="36">
        <v>3</v>
      </c>
      <c r="G248" s="43" t="s">
        <v>90</v>
      </c>
      <c r="H248" s="35">
        <v>7.3251044424847048E-2</v>
      </c>
      <c r="I248" s="35">
        <v>9.4531138247259686E-6</v>
      </c>
      <c r="J248" s="35">
        <v>0</v>
      </c>
      <c r="K248" s="35">
        <v>8.7203624315294104E-2</v>
      </c>
      <c r="L248" s="35">
        <v>1.6568688619905878E-3</v>
      </c>
      <c r="M248" s="35">
        <v>4.9706065859717683E-3</v>
      </c>
      <c r="N248" s="35">
        <v>6.6274754479623511E-3</v>
      </c>
      <c r="O248" s="35">
        <v>6.6274754479623511E-3</v>
      </c>
      <c r="P248" s="35">
        <v>1.9223103513543133E-4</v>
      </c>
      <c r="Q248" s="35">
        <v>4.7961993373411742E-3</v>
      </c>
      <c r="R248" s="38">
        <v>100.48375640867262</v>
      </c>
      <c r="S248" s="35">
        <v>1.9609626448791003E-3</v>
      </c>
      <c r="T248" s="35">
        <v>1.9609626448790999E-4</v>
      </c>
      <c r="U248" s="35">
        <v>8.2632584735935064E-5</v>
      </c>
      <c r="V248" s="38">
        <v>100.59062887281856</v>
      </c>
    </row>
    <row r="249" spans="2:22" x14ac:dyDescent="0.35">
      <c r="B249" s="43">
        <v>204</v>
      </c>
      <c r="C249" s="37" t="s">
        <v>97</v>
      </c>
      <c r="D249" s="37" t="s">
        <v>63</v>
      </c>
      <c r="E249" s="37" t="s">
        <v>30</v>
      </c>
      <c r="F249" s="36">
        <v>4</v>
      </c>
      <c r="G249" s="43" t="s">
        <v>90</v>
      </c>
      <c r="H249" s="35">
        <v>7.5692745905675277E-2</v>
      </c>
      <c r="I249" s="35">
        <v>7.5655926053884512E-6</v>
      </c>
      <c r="J249" s="35">
        <v>0</v>
      </c>
      <c r="K249" s="35">
        <v>9.0110411792470577E-2</v>
      </c>
      <c r="L249" s="35">
        <v>1.7120978240569406E-3</v>
      </c>
      <c r="M249" s="35">
        <v>5.1362934721708269E-3</v>
      </c>
      <c r="N249" s="35">
        <v>6.8483912962277625E-3</v>
      </c>
      <c r="O249" s="35">
        <v>6.8483912962277625E-3</v>
      </c>
      <c r="P249" s="35">
        <v>1.5384789868315649E-4</v>
      </c>
      <c r="Q249" s="35">
        <v>4.95607264858588E-3</v>
      </c>
      <c r="R249" s="38">
        <v>104.11855930355784</v>
      </c>
      <c r="S249" s="35">
        <v>2.0263280663750704E-3</v>
      </c>
      <c r="T249" s="35">
        <v>2.0263280663750699E-4</v>
      </c>
      <c r="U249" s="35">
        <v>8.53870042271329E-5</v>
      </c>
      <c r="V249" s="38">
        <v>104.22899418317527</v>
      </c>
    </row>
    <row r="250" spans="2:22" x14ac:dyDescent="0.35">
      <c r="B250" s="43">
        <v>204</v>
      </c>
      <c r="C250" s="37" t="s">
        <v>97</v>
      </c>
      <c r="D250" s="37" t="s">
        <v>63</v>
      </c>
      <c r="E250" s="37" t="s">
        <v>31</v>
      </c>
      <c r="F250" s="36">
        <v>4</v>
      </c>
      <c r="G250" s="43" t="s">
        <v>90</v>
      </c>
      <c r="H250" s="35">
        <v>7.3251044424847048E-2</v>
      </c>
      <c r="I250" s="35">
        <v>8.5668131965701784E-6</v>
      </c>
      <c r="J250" s="35">
        <v>0</v>
      </c>
      <c r="K250" s="35">
        <v>8.7203624315294104E-2</v>
      </c>
      <c r="L250" s="35">
        <v>1.6568688619905878E-3</v>
      </c>
      <c r="M250" s="35">
        <v>4.9706065859717683E-3</v>
      </c>
      <c r="N250" s="35">
        <v>6.6274754479623511E-3</v>
      </c>
      <c r="O250" s="35">
        <v>6.6274754479623511E-3</v>
      </c>
      <c r="P250" s="35">
        <v>1.7420792758055008E-4</v>
      </c>
      <c r="Q250" s="35">
        <v>4.7961993373411742E-3</v>
      </c>
      <c r="R250" s="38">
        <v>100.90345156949842</v>
      </c>
      <c r="S250" s="35">
        <v>1.9609626448791003E-3</v>
      </c>
      <c r="T250" s="35">
        <v>1.9609626448790999E-4</v>
      </c>
      <c r="U250" s="35">
        <v>8.2632584735935064E-5</v>
      </c>
      <c r="V250" s="38">
        <v>101.01032403364432</v>
      </c>
    </row>
    <row r="251" spans="2:22" x14ac:dyDescent="0.35">
      <c r="B251" s="43">
        <v>204</v>
      </c>
      <c r="C251" s="37" t="s">
        <v>97</v>
      </c>
      <c r="D251" s="37" t="s">
        <v>63</v>
      </c>
      <c r="E251" s="37" t="s">
        <v>32</v>
      </c>
      <c r="F251" s="36">
        <v>4</v>
      </c>
      <c r="G251" s="43" t="s">
        <v>90</v>
      </c>
      <c r="H251" s="35">
        <v>7.5692745905675277E-2</v>
      </c>
      <c r="I251" s="35">
        <v>8.0529539212240705E-6</v>
      </c>
      <c r="J251" s="35">
        <v>0</v>
      </c>
      <c r="K251" s="35">
        <v>9.0110411792470577E-2</v>
      </c>
      <c r="L251" s="35">
        <v>1.7120978240569406E-3</v>
      </c>
      <c r="M251" s="35">
        <v>5.1362934721708269E-3</v>
      </c>
      <c r="N251" s="35">
        <v>6.8483912962277625E-3</v>
      </c>
      <c r="O251" s="35">
        <v>6.8483912962277625E-3</v>
      </c>
      <c r="P251" s="35">
        <v>1.6375849237377702E-4</v>
      </c>
      <c r="Q251" s="35">
        <v>4.95607264858588E-3</v>
      </c>
      <c r="R251" s="38">
        <v>104.35686126467486</v>
      </c>
      <c r="S251" s="35">
        <v>2.0263280663750704E-3</v>
      </c>
      <c r="T251" s="35">
        <v>2.0263280663750699E-4</v>
      </c>
      <c r="U251" s="35">
        <v>8.53870042271329E-5</v>
      </c>
      <c r="V251" s="38">
        <v>104.46729614429233</v>
      </c>
    </row>
    <row r="252" spans="2:22" x14ac:dyDescent="0.35">
      <c r="B252" s="40">
        <v>204</v>
      </c>
      <c r="C252" s="46" t="s">
        <v>97</v>
      </c>
      <c r="D252" s="46"/>
      <c r="E252" s="46" t="s">
        <v>62</v>
      </c>
      <c r="F252" s="41"/>
      <c r="G252" s="40"/>
      <c r="H252" s="57">
        <f>SUM(H240:H251)</f>
        <v>0.89366274198313411</v>
      </c>
      <c r="I252" s="57">
        <f>SUM(I240:I251)</f>
        <v>8.4877020129692097E-5</v>
      </c>
      <c r="J252" s="57">
        <f>SUM(J240:J251)</f>
        <v>0</v>
      </c>
      <c r="K252" s="57">
        <f>SUM(K240:K251)</f>
        <v>1.0638842166465881</v>
      </c>
      <c r="L252" s="57">
        <f>SUM(L240:L251)</f>
        <v>2.021380011628517E-2</v>
      </c>
      <c r="M252" s="57">
        <f>SUM(M240:M251)</f>
        <v>6.0641400348855568E-2</v>
      </c>
      <c r="N252" s="57">
        <f>SUM(N240:N251)</f>
        <v>8.0855200465140678E-2</v>
      </c>
      <c r="O252" s="57">
        <f>SUM(O240:O251)</f>
        <v>8.0855200465140678E-2</v>
      </c>
      <c r="P252" s="57">
        <f>SUM(P240:P251)</f>
        <v>1.7259918521307475E-3</v>
      </c>
      <c r="Q252" s="57">
        <f>SUM(Q240:Q251)</f>
        <v>5.8513631915562324E-2</v>
      </c>
      <c r="R252" s="39">
        <f>SUM(R240:R251)</f>
        <v>1231.1715331089947</v>
      </c>
      <c r="S252" s="57">
        <f>SUM(S240:S251)</f>
        <v>2.3923744267525023E-2</v>
      </c>
      <c r="T252" s="57">
        <f>SUM(T240:T251)</f>
        <v>2.3923744267525019E-3</v>
      </c>
      <c r="U252" s="57">
        <f>SUM(U240:U251)</f>
        <v>1.0081175337784078E-3</v>
      </c>
      <c r="V252" s="39">
        <f>SUM(V240:V251)</f>
        <v>1232.475377171575</v>
      </c>
    </row>
    <row r="253" spans="2:22" x14ac:dyDescent="0.35">
      <c r="B253" s="43">
        <v>204</v>
      </c>
      <c r="C253" s="37" t="s">
        <v>96</v>
      </c>
      <c r="D253" s="37" t="s">
        <v>63</v>
      </c>
      <c r="E253" s="37" t="s">
        <v>21</v>
      </c>
      <c r="F253" s="36">
        <v>1</v>
      </c>
      <c r="G253" s="43" t="s">
        <v>90</v>
      </c>
      <c r="H253" s="35">
        <v>18.458968312472507</v>
      </c>
      <c r="I253" s="35">
        <v>0</v>
      </c>
      <c r="J253" s="35">
        <v>0</v>
      </c>
      <c r="K253" s="35">
        <v>4.0490640169294521</v>
      </c>
      <c r="L253" s="35">
        <v>0.11091726689973991</v>
      </c>
      <c r="M253" s="35">
        <v>0.33275180069921961</v>
      </c>
      <c r="N253" s="35">
        <v>0.44366906759895963</v>
      </c>
      <c r="O253" s="35">
        <v>0.44366906759895963</v>
      </c>
      <c r="P253" s="35">
        <v>0</v>
      </c>
      <c r="Q253" s="35">
        <v>0.32046321118312604</v>
      </c>
      <c r="R253" s="38">
        <v>6865.7976986127733</v>
      </c>
      <c r="S253" s="35">
        <v>22.524145902707467</v>
      </c>
      <c r="T253" s="35">
        <v>7.8764694799500795E-2</v>
      </c>
      <c r="U253" s="35">
        <v>6.8569171152436962E-3</v>
      </c>
      <c r="V253" s="38">
        <v>7517.3464280104481</v>
      </c>
    </row>
    <row r="254" spans="2:22" x14ac:dyDescent="0.35">
      <c r="B254" s="43">
        <v>204</v>
      </c>
      <c r="C254" s="37" t="s">
        <v>96</v>
      </c>
      <c r="D254" s="37" t="s">
        <v>63</v>
      </c>
      <c r="E254" s="37" t="s">
        <v>22</v>
      </c>
      <c r="F254" s="36">
        <v>1</v>
      </c>
      <c r="G254" s="43" t="s">
        <v>90</v>
      </c>
      <c r="H254" s="35">
        <v>17.067633002346181</v>
      </c>
      <c r="I254" s="35">
        <v>0</v>
      </c>
      <c r="J254" s="35">
        <v>0</v>
      </c>
      <c r="K254" s="35">
        <v>3.7438678843856144</v>
      </c>
      <c r="L254" s="35">
        <v>0.10255693454920227</v>
      </c>
      <c r="M254" s="35">
        <v>0.30767080364760674</v>
      </c>
      <c r="N254" s="35">
        <v>0.41022773819680908</v>
      </c>
      <c r="O254" s="35">
        <v>0.41022773819680908</v>
      </c>
      <c r="P254" s="35">
        <v>0</v>
      </c>
      <c r="Q254" s="35">
        <v>0.49776708530078434</v>
      </c>
      <c r="R254" s="38">
        <v>6353.1725380549178</v>
      </c>
      <c r="S254" s="35">
        <v>20.772249401459916</v>
      </c>
      <c r="T254" s="35">
        <v>7.282784615169087E-2</v>
      </c>
      <c r="U254" s="35">
        <v>6.3400804892984755E-3</v>
      </c>
      <c r="V254" s="38">
        <v>6954.0949005259936</v>
      </c>
    </row>
    <row r="255" spans="2:22" x14ac:dyDescent="0.35">
      <c r="B255" s="43">
        <v>204</v>
      </c>
      <c r="C255" s="37" t="s">
        <v>96</v>
      </c>
      <c r="D255" s="37" t="s">
        <v>63</v>
      </c>
      <c r="E255" s="37" t="s">
        <v>23</v>
      </c>
      <c r="F255" s="36">
        <v>1</v>
      </c>
      <c r="G255" s="43" t="s">
        <v>90</v>
      </c>
      <c r="H255" s="35">
        <v>15.96740587295718</v>
      </c>
      <c r="I255" s="35">
        <v>0</v>
      </c>
      <c r="J255" s="35">
        <v>0</v>
      </c>
      <c r="K255" s="35">
        <v>3.5025277398744792</v>
      </c>
      <c r="L255" s="35">
        <v>9.5945829091140564E-2</v>
      </c>
      <c r="M255" s="35">
        <v>0.28783748727342179</v>
      </c>
      <c r="N255" s="35">
        <v>0.38378331636456225</v>
      </c>
      <c r="O255" s="35">
        <v>0.38378331636456225</v>
      </c>
      <c r="P255" s="35">
        <v>0</v>
      </c>
      <c r="Q255" s="35">
        <v>0.24523195042446097</v>
      </c>
      <c r="R255" s="38">
        <v>5929.5698654417874</v>
      </c>
      <c r="S255" s="35">
        <v>19.711698343116232</v>
      </c>
      <c r="T255" s="35">
        <v>6.8133160479691507E-2</v>
      </c>
      <c r="U255" s="35">
        <v>5.9313812539752656E-3</v>
      </c>
      <c r="V255" s="38">
        <v>6499.5527065761607</v>
      </c>
    </row>
    <row r="256" spans="2:22" x14ac:dyDescent="0.35">
      <c r="B256" s="43">
        <v>204</v>
      </c>
      <c r="C256" s="37" t="s">
        <v>96</v>
      </c>
      <c r="D256" s="37" t="s">
        <v>63</v>
      </c>
      <c r="E256" s="37" t="s">
        <v>24</v>
      </c>
      <c r="F256" s="36">
        <v>2</v>
      </c>
      <c r="G256" s="43" t="s">
        <v>90</v>
      </c>
      <c r="H256" s="35">
        <v>7.1736804740721025</v>
      </c>
      <c r="I256" s="35">
        <v>0</v>
      </c>
      <c r="J256" s="35">
        <v>0</v>
      </c>
      <c r="K256" s="35">
        <v>1.5735815233448485</v>
      </c>
      <c r="L256" s="35">
        <v>4.310560689670144E-2</v>
      </c>
      <c r="M256" s="35">
        <v>0.12931682069010433</v>
      </c>
      <c r="N256" s="35">
        <v>0.17242242758680576</v>
      </c>
      <c r="O256" s="35">
        <v>0.17242242758680576</v>
      </c>
      <c r="P256" s="35">
        <v>0</v>
      </c>
      <c r="Q256" s="35">
        <v>8.413597703776135E-2</v>
      </c>
      <c r="R256" s="38">
        <v>2667.4982844697238</v>
      </c>
      <c r="S256" s="35">
        <v>8.7567003672729324</v>
      </c>
      <c r="T256" s="35">
        <v>3.0610202236906258E-2</v>
      </c>
      <c r="U256" s="35">
        <v>2.6647931557863876E-3</v>
      </c>
      <c r="V256" s="38">
        <v>2920.7975983461465</v>
      </c>
    </row>
    <row r="257" spans="2:22" x14ac:dyDescent="0.35">
      <c r="B257" s="43">
        <v>204</v>
      </c>
      <c r="C257" s="37" t="s">
        <v>96</v>
      </c>
      <c r="D257" s="37" t="s">
        <v>63</v>
      </c>
      <c r="E257" s="37" t="s">
        <v>25</v>
      </c>
      <c r="F257" s="36">
        <v>2</v>
      </c>
      <c r="G257" s="43" t="s">
        <v>90</v>
      </c>
      <c r="H257" s="35">
        <v>7.7333119565448518</v>
      </c>
      <c r="I257" s="35">
        <v>0</v>
      </c>
      <c r="J257" s="35">
        <v>0</v>
      </c>
      <c r="K257" s="35">
        <v>1.696339396919516</v>
      </c>
      <c r="L257" s="35">
        <v>4.646835141503864E-2</v>
      </c>
      <c r="M257" s="35">
        <v>0.1394050542451159</v>
      </c>
      <c r="N257" s="35">
        <v>0.18587340566015456</v>
      </c>
      <c r="O257" s="35">
        <v>0.18587340566015456</v>
      </c>
      <c r="P257" s="35">
        <v>0</v>
      </c>
      <c r="Q257" s="35">
        <v>9.5268024150388764E-2</v>
      </c>
      <c r="R257" s="38">
        <v>2878.0001660369621</v>
      </c>
      <c r="S257" s="35">
        <v>9.3784360614100279</v>
      </c>
      <c r="T257" s="35">
        <v>3.2998158170899287E-2</v>
      </c>
      <c r="U257" s="35">
        <v>2.8726783758831003E-3</v>
      </c>
      <c r="V257" s="38">
        <v>3149.3408876717303</v>
      </c>
    </row>
    <row r="258" spans="2:22" x14ac:dyDescent="0.35">
      <c r="B258" s="43">
        <v>204</v>
      </c>
      <c r="C258" s="37" t="s">
        <v>96</v>
      </c>
      <c r="D258" s="37" t="s">
        <v>63</v>
      </c>
      <c r="E258" s="37" t="s">
        <v>26</v>
      </c>
      <c r="F258" s="36">
        <v>2</v>
      </c>
      <c r="G258" s="43" t="s">
        <v>90</v>
      </c>
      <c r="H258" s="35">
        <v>6.4669798577143398</v>
      </c>
      <c r="I258" s="35">
        <v>0</v>
      </c>
      <c r="J258" s="35">
        <v>0</v>
      </c>
      <c r="K258" s="35">
        <v>1.4185633236276616</v>
      </c>
      <c r="L258" s="35">
        <v>3.8859145255082994E-2</v>
      </c>
      <c r="M258" s="35">
        <v>0.11657743576524901</v>
      </c>
      <c r="N258" s="35">
        <v>0.15543658102033198</v>
      </c>
      <c r="O258" s="35">
        <v>0.15543658102033198</v>
      </c>
      <c r="P258" s="35">
        <v>0</v>
      </c>
      <c r="Q258" s="35">
        <v>0.16941237397084202</v>
      </c>
      <c r="R258" s="38">
        <v>2407.619176229487</v>
      </c>
      <c r="S258" s="35">
        <v>7.8513719994927182</v>
      </c>
      <c r="T258" s="35">
        <v>2.7594700101587686E-2</v>
      </c>
      <c r="U258" s="35">
        <v>2.4022764501055727E-3</v>
      </c>
      <c r="V258" s="38">
        <v>2634.7701877422046</v>
      </c>
    </row>
    <row r="259" spans="2:22" x14ac:dyDescent="0.35">
      <c r="B259" s="43">
        <v>204</v>
      </c>
      <c r="C259" s="37" t="s">
        <v>96</v>
      </c>
      <c r="D259" s="37" t="s">
        <v>63</v>
      </c>
      <c r="E259" s="37" t="s">
        <v>27</v>
      </c>
      <c r="F259" s="36">
        <v>3</v>
      </c>
      <c r="G259" s="43" t="s">
        <v>90</v>
      </c>
      <c r="H259" s="35">
        <v>5.6345701008944724</v>
      </c>
      <c r="I259" s="35">
        <v>0</v>
      </c>
      <c r="J259" s="35">
        <v>0</v>
      </c>
      <c r="K259" s="35">
        <v>1.2359702156800778</v>
      </c>
      <c r="L259" s="35">
        <v>3.3857315596772596E-2</v>
      </c>
      <c r="M259" s="35">
        <v>0.10157194679031784</v>
      </c>
      <c r="N259" s="35">
        <v>0.13542926238709038</v>
      </c>
      <c r="O259" s="35">
        <v>0.13542926238709038</v>
      </c>
      <c r="P259" s="35">
        <v>0</v>
      </c>
      <c r="Q259" s="35">
        <v>0.14773958078710536</v>
      </c>
      <c r="R259" s="38">
        <v>2099.0818667816657</v>
      </c>
      <c r="S259" s="35">
        <v>6.8052308053377066</v>
      </c>
      <c r="T259" s="35">
        <v>2.4042795177424501E-2</v>
      </c>
      <c r="U259" s="35">
        <v>2.0930628141204396E-3</v>
      </c>
      <c r="V259" s="38">
        <v>2295.9996700531387</v>
      </c>
    </row>
    <row r="260" spans="2:22" x14ac:dyDescent="0.35">
      <c r="B260" s="43">
        <v>204</v>
      </c>
      <c r="C260" s="37" t="s">
        <v>96</v>
      </c>
      <c r="D260" s="37" t="s">
        <v>63</v>
      </c>
      <c r="E260" s="37" t="s">
        <v>28</v>
      </c>
      <c r="F260" s="36">
        <v>3</v>
      </c>
      <c r="G260" s="43" t="s">
        <v>90</v>
      </c>
      <c r="H260" s="35">
        <v>4.8890989883023535</v>
      </c>
      <c r="I260" s="35">
        <v>0</v>
      </c>
      <c r="J260" s="35">
        <v>0</v>
      </c>
      <c r="K260" s="35">
        <v>1.0724475200147099</v>
      </c>
      <c r="L260" s="35">
        <v>2.9377887658995797E-2</v>
      </c>
      <c r="M260" s="35">
        <v>8.8133662976987381E-2</v>
      </c>
      <c r="N260" s="35">
        <v>0.11751155063598319</v>
      </c>
      <c r="O260" s="35">
        <v>0.11751155063598319</v>
      </c>
      <c r="P260" s="35">
        <v>0</v>
      </c>
      <c r="Q260" s="35">
        <v>0.13828361279366028</v>
      </c>
      <c r="R260" s="38">
        <v>1816.6391366467271</v>
      </c>
      <c r="S260" s="35">
        <v>6.0309668092874036</v>
      </c>
      <c r="T260" s="35">
        <v>2.0861858752852583E-2</v>
      </c>
      <c r="U260" s="35">
        <v>1.816144107488347E-3</v>
      </c>
      <c r="V260" s="38">
        <v>1991.0345998762798</v>
      </c>
    </row>
    <row r="261" spans="2:22" x14ac:dyDescent="0.35">
      <c r="B261" s="43">
        <v>204</v>
      </c>
      <c r="C261" s="37" t="s">
        <v>96</v>
      </c>
      <c r="D261" s="37" t="s">
        <v>63</v>
      </c>
      <c r="E261" s="37" t="s">
        <v>29</v>
      </c>
      <c r="F261" s="36">
        <v>3</v>
      </c>
      <c r="G261" s="43" t="s">
        <v>90</v>
      </c>
      <c r="H261" s="35">
        <v>5.0718565801604241</v>
      </c>
      <c r="I261" s="35">
        <v>0</v>
      </c>
      <c r="J261" s="35">
        <v>0</v>
      </c>
      <c r="K261" s="35">
        <v>1.1125362820997062</v>
      </c>
      <c r="L261" s="35">
        <v>3.0476051556941188E-2</v>
      </c>
      <c r="M261" s="35">
        <v>9.1428154670823575E-2</v>
      </c>
      <c r="N261" s="35">
        <v>0.12190420622776475</v>
      </c>
      <c r="O261" s="35">
        <v>0.12190420622776475</v>
      </c>
      <c r="P261" s="35">
        <v>0</v>
      </c>
      <c r="Q261" s="35">
        <v>0.13229508221681163</v>
      </c>
      <c r="R261" s="38">
        <v>1885.2051689767554</v>
      </c>
      <c r="S261" s="35">
        <v>6.2351702051043212</v>
      </c>
      <c r="T261" s="35">
        <v>2.164168813991893E-2</v>
      </c>
      <c r="U261" s="35">
        <v>1.8840327152555305E-3</v>
      </c>
      <c r="V261" s="38">
        <v>2065.5249820767549</v>
      </c>
    </row>
    <row r="262" spans="2:22" x14ac:dyDescent="0.35">
      <c r="B262" s="43">
        <v>204</v>
      </c>
      <c r="C262" s="37" t="s">
        <v>96</v>
      </c>
      <c r="D262" s="37" t="s">
        <v>63</v>
      </c>
      <c r="E262" s="37" t="s">
        <v>30</v>
      </c>
      <c r="F262" s="36">
        <v>4</v>
      </c>
      <c r="G262" s="43" t="s">
        <v>90</v>
      </c>
      <c r="H262" s="35">
        <v>4.731588934874952</v>
      </c>
      <c r="I262" s="35">
        <v>0</v>
      </c>
      <c r="J262" s="35">
        <v>0</v>
      </c>
      <c r="K262" s="35">
        <v>1.037896927649989</v>
      </c>
      <c r="L262" s="35">
        <v>2.8431432562499703E-2</v>
      </c>
      <c r="M262" s="35">
        <v>8.5294297687499118E-2</v>
      </c>
      <c r="N262" s="35">
        <v>0.11372573024999881</v>
      </c>
      <c r="O262" s="35">
        <v>0.11372573024999881</v>
      </c>
      <c r="P262" s="35">
        <v>0</v>
      </c>
      <c r="Q262" s="35">
        <v>0.19337130726196858</v>
      </c>
      <c r="R262" s="38">
        <v>1761.2963664086446</v>
      </c>
      <c r="S262" s="35">
        <v>5.7774100593124631</v>
      </c>
      <c r="T262" s="35">
        <v>2.0189760991154836E-2</v>
      </c>
      <c r="U262" s="35">
        <v>1.7576341537961062E-3</v>
      </c>
      <c r="V262" s="38">
        <v>1928.4141347320494</v>
      </c>
    </row>
    <row r="263" spans="2:22" x14ac:dyDescent="0.35">
      <c r="B263" s="43">
        <v>204</v>
      </c>
      <c r="C263" s="37" t="s">
        <v>96</v>
      </c>
      <c r="D263" s="37" t="s">
        <v>63</v>
      </c>
      <c r="E263" s="37" t="s">
        <v>31</v>
      </c>
      <c r="F263" s="36">
        <v>4</v>
      </c>
      <c r="G263" s="43" t="s">
        <v>90</v>
      </c>
      <c r="H263" s="35">
        <v>4.4842009048029654</v>
      </c>
      <c r="I263" s="35">
        <v>0</v>
      </c>
      <c r="J263" s="35">
        <v>0</v>
      </c>
      <c r="K263" s="35">
        <v>0.98363116621484403</v>
      </c>
      <c r="L263" s="35">
        <v>2.6944913722724968E-2</v>
      </c>
      <c r="M263" s="35">
        <v>8.083474116817492E-2</v>
      </c>
      <c r="N263" s="35">
        <v>0.10777965489089987</v>
      </c>
      <c r="O263" s="35">
        <v>0.10777965489089987</v>
      </c>
      <c r="P263" s="35">
        <v>0</v>
      </c>
      <c r="Q263" s="35">
        <v>0.10016348068166595</v>
      </c>
      <c r="R263" s="38">
        <v>1665.7557141366883</v>
      </c>
      <c r="S263" s="35">
        <v>5.5334617280726368</v>
      </c>
      <c r="T263" s="35">
        <v>1.9134152554333178E-2</v>
      </c>
      <c r="U263" s="35">
        <v>1.6657374026455651E-3</v>
      </c>
      <c r="V263" s="38">
        <v>1825.7631929496208</v>
      </c>
    </row>
    <row r="264" spans="2:22" x14ac:dyDescent="0.35">
      <c r="B264" s="43">
        <v>204</v>
      </c>
      <c r="C264" s="37" t="s">
        <v>96</v>
      </c>
      <c r="D264" s="37" t="s">
        <v>63</v>
      </c>
      <c r="E264" s="37" t="s">
        <v>32</v>
      </c>
      <c r="F264" s="36">
        <v>4</v>
      </c>
      <c r="G264" s="43" t="s">
        <v>90</v>
      </c>
      <c r="H264" s="35">
        <v>4.3944342004121726</v>
      </c>
      <c r="I264" s="35">
        <v>0</v>
      </c>
      <c r="J264" s="35">
        <v>0</v>
      </c>
      <c r="K264" s="35">
        <v>0.96394040525170255</v>
      </c>
      <c r="L264" s="35">
        <v>2.6405518598302119E-2</v>
      </c>
      <c r="M264" s="35">
        <v>7.9216555794906343E-2</v>
      </c>
      <c r="N264" s="35">
        <v>0.10562207439320848</v>
      </c>
      <c r="O264" s="35">
        <v>0.10562207439320848</v>
      </c>
      <c r="P264" s="35">
        <v>0</v>
      </c>
      <c r="Q264" s="35">
        <v>0.12862146070680952</v>
      </c>
      <c r="R264" s="38">
        <v>1633.4107303478413</v>
      </c>
      <c r="S264" s="35">
        <v>5.406774441129393</v>
      </c>
      <c r="T264" s="35">
        <v>1.8751116679586028E-2</v>
      </c>
      <c r="U264" s="35">
        <v>1.6323919392753096E-3</v>
      </c>
      <c r="V264" s="38">
        <v>1789.7694606195548</v>
      </c>
    </row>
    <row r="265" spans="2:22" x14ac:dyDescent="0.35">
      <c r="B265" s="40">
        <v>204</v>
      </c>
      <c r="C265" s="46" t="s">
        <v>96</v>
      </c>
      <c r="D265" s="46"/>
      <c r="E265" s="46" t="s">
        <v>62</v>
      </c>
      <c r="F265" s="41"/>
      <c r="G265" s="40"/>
      <c r="H265" s="57">
        <f>SUM(H253:H264)</f>
        <v>102.0737291855545</v>
      </c>
      <c r="I265" s="57">
        <f>SUM(I253:I264)</f>
        <v>0</v>
      </c>
      <c r="J265" s="57">
        <f>SUM(J253:J264)</f>
        <v>0</v>
      </c>
      <c r="K265" s="57">
        <f>SUM(K253:K264)</f>
        <v>22.390366401992601</v>
      </c>
      <c r="L265" s="57">
        <f>SUM(L253:L264)</f>
        <v>0.61334625380314223</v>
      </c>
      <c r="M265" s="57">
        <f>SUM(M253:M264)</f>
        <v>1.8400387614094262</v>
      </c>
      <c r="N265" s="57">
        <f>SUM(N253:N264)</f>
        <v>2.4533850152125689</v>
      </c>
      <c r="O265" s="57">
        <f>SUM(O253:O264)</f>
        <v>2.4533850152125689</v>
      </c>
      <c r="P265" s="57">
        <f>SUM(P253:P264)</f>
        <v>0</v>
      </c>
      <c r="Q265" s="57">
        <f>SUM(Q253:Q264)</f>
        <v>2.2527531465153845</v>
      </c>
      <c r="R265" s="39">
        <f>SUM(R253:R264)</f>
        <v>37963.046712143972</v>
      </c>
      <c r="S265" s="57">
        <f>SUM(S253:S264)</f>
        <v>124.78361612370321</v>
      </c>
      <c r="T265" s="57">
        <f>SUM(T253:T264)</f>
        <v>0.4355501342355465</v>
      </c>
      <c r="U265" s="57">
        <f>SUM(U253:U264)</f>
        <v>3.7917129972873796E-2</v>
      </c>
      <c r="V265" s="39">
        <f>SUM(V253:V264)</f>
        <v>41572.408749180082</v>
      </c>
    </row>
    <row r="266" spans="2:22" x14ac:dyDescent="0.35">
      <c r="B266" s="43">
        <v>204</v>
      </c>
      <c r="C266" s="37" t="s">
        <v>95</v>
      </c>
      <c r="D266" s="37" t="s">
        <v>63</v>
      </c>
      <c r="E266" s="37" t="s">
        <v>21</v>
      </c>
      <c r="F266" s="36">
        <v>1</v>
      </c>
      <c r="G266" s="43" t="s">
        <v>90</v>
      </c>
      <c r="H266" s="35">
        <v>5.1714741468877452E-2</v>
      </c>
      <c r="I266" s="35">
        <v>0</v>
      </c>
      <c r="J266" s="35">
        <v>0</v>
      </c>
      <c r="K266" s="35">
        <v>1.134387877381828E-2</v>
      </c>
      <c r="L266" s="35">
        <v>3.1074639086295749E-4</v>
      </c>
      <c r="M266" s="35">
        <v>9.3223917258887273E-4</v>
      </c>
      <c r="N266" s="35">
        <v>1.24298556345183E-3</v>
      </c>
      <c r="O266" s="35">
        <v>1.24298556345183E-3</v>
      </c>
      <c r="P266" s="35">
        <v>0</v>
      </c>
      <c r="Q266" s="35">
        <v>7.708953173465731E-2</v>
      </c>
      <c r="R266" s="38">
        <v>23.948543235121875</v>
      </c>
      <c r="S266" s="35">
        <v>0</v>
      </c>
      <c r="T266" s="35">
        <v>3.6777929653476749E-5</v>
      </c>
      <c r="U266" s="35">
        <v>1.9210374593294437E-5</v>
      </c>
      <c r="V266" s="38">
        <v>23.958289386480047</v>
      </c>
    </row>
    <row r="267" spans="2:22" x14ac:dyDescent="0.35">
      <c r="B267" s="43">
        <v>204</v>
      </c>
      <c r="C267" s="37" t="s">
        <v>95</v>
      </c>
      <c r="D267" s="37" t="s">
        <v>63</v>
      </c>
      <c r="E267" s="37" t="s">
        <v>22</v>
      </c>
      <c r="F267" s="36">
        <v>1</v>
      </c>
      <c r="G267" s="43" t="s">
        <v>90</v>
      </c>
      <c r="H267" s="35">
        <v>0.14547309883568854</v>
      </c>
      <c r="I267" s="35">
        <v>0</v>
      </c>
      <c r="J267" s="35">
        <v>0</v>
      </c>
      <c r="K267" s="35">
        <v>3.1910228131699428E-2</v>
      </c>
      <c r="L267" s="35">
        <v>8.7412677984759072E-4</v>
      </c>
      <c r="M267" s="35">
        <v>2.6223803395427729E-3</v>
      </c>
      <c r="N267" s="35">
        <v>3.4965071193903629E-3</v>
      </c>
      <c r="O267" s="35">
        <v>3.4965071193903629E-3</v>
      </c>
      <c r="P267" s="35">
        <v>0</v>
      </c>
      <c r="Q267" s="35">
        <v>0.21685215377092698</v>
      </c>
      <c r="R267" s="38">
        <v>67.367034970295222</v>
      </c>
      <c r="S267" s="35">
        <v>0</v>
      </c>
      <c r="T267" s="35">
        <v>1.0345598263644107E-4</v>
      </c>
      <c r="U267" s="35">
        <v>5.4038609543523288E-5</v>
      </c>
      <c r="V267" s="38">
        <v>67.394450805693893</v>
      </c>
    </row>
    <row r="268" spans="2:22" x14ac:dyDescent="0.35">
      <c r="B268" s="43">
        <v>204</v>
      </c>
      <c r="C268" s="37" t="s">
        <v>95</v>
      </c>
      <c r="D268" s="37" t="s">
        <v>63</v>
      </c>
      <c r="E268" s="37" t="s">
        <v>23</v>
      </c>
      <c r="F268" s="36">
        <v>1</v>
      </c>
      <c r="G268" s="43" t="s">
        <v>90</v>
      </c>
      <c r="H268" s="35">
        <v>0.64383432110745653</v>
      </c>
      <c r="I268" s="35">
        <v>0</v>
      </c>
      <c r="J268" s="35">
        <v>0</v>
      </c>
      <c r="K268" s="35">
        <v>0.14122817366228077</v>
      </c>
      <c r="L268" s="35">
        <v>3.8687071793300672E-3</v>
      </c>
      <c r="M268" s="35">
        <v>1.1606121537990201E-2</v>
      </c>
      <c r="N268" s="35">
        <v>1.5474828717320269E-2</v>
      </c>
      <c r="O268" s="35">
        <v>1.5474828717320269E-2</v>
      </c>
      <c r="P268" s="35">
        <v>0</v>
      </c>
      <c r="Q268" s="35">
        <v>0.43326095477648108</v>
      </c>
      <c r="R268" s="38">
        <v>265.40256420553101</v>
      </c>
      <c r="S268" s="35">
        <v>0.44265837927055685</v>
      </c>
      <c r="T268" s="35">
        <v>4.5787511834385224E-4</v>
      </c>
      <c r="U268" s="35">
        <v>2.3916388505851934E-4</v>
      </c>
      <c r="V268" s="38">
        <v>277.91833573146772</v>
      </c>
    </row>
    <row r="269" spans="2:22" x14ac:dyDescent="0.35">
      <c r="B269" s="43">
        <v>204</v>
      </c>
      <c r="C269" s="37" t="s">
        <v>95</v>
      </c>
      <c r="D269" s="37" t="s">
        <v>63</v>
      </c>
      <c r="E269" s="37" t="s">
        <v>24</v>
      </c>
      <c r="F269" s="36">
        <v>2</v>
      </c>
      <c r="G269" s="43" t="s">
        <v>90</v>
      </c>
      <c r="H269" s="35">
        <v>1.3547795593825542</v>
      </c>
      <c r="I269" s="35">
        <v>0</v>
      </c>
      <c r="J269" s="35">
        <v>0</v>
      </c>
      <c r="K269" s="35">
        <v>0.29717745173552801</v>
      </c>
      <c r="L269" s="35">
        <v>8.1406741392373565E-3</v>
      </c>
      <c r="M269" s="35">
        <v>2.4422022417712078E-2</v>
      </c>
      <c r="N269" s="35">
        <v>3.2562696556949426E-2</v>
      </c>
      <c r="O269" s="35">
        <v>3.2562696556949426E-2</v>
      </c>
      <c r="P269" s="35">
        <v>0</v>
      </c>
      <c r="Q269" s="35">
        <v>0.65874651091881842</v>
      </c>
      <c r="R269" s="38">
        <v>543.324057025657</v>
      </c>
      <c r="S269" s="35">
        <v>1.1288951833225933</v>
      </c>
      <c r="T269" s="35">
        <v>9.6347745180019276E-4</v>
      </c>
      <c r="U269" s="35">
        <v>5.0325733220072061E-4</v>
      </c>
      <c r="V269" s="38">
        <v>575.18844368341649</v>
      </c>
    </row>
    <row r="270" spans="2:22" x14ac:dyDescent="0.35">
      <c r="B270" s="43">
        <v>204</v>
      </c>
      <c r="C270" s="37" t="s">
        <v>95</v>
      </c>
      <c r="D270" s="37" t="s">
        <v>63</v>
      </c>
      <c r="E270" s="37" t="s">
        <v>25</v>
      </c>
      <c r="F270" s="36">
        <v>2</v>
      </c>
      <c r="G270" s="43" t="s">
        <v>90</v>
      </c>
      <c r="H270" s="35">
        <v>1.3873875088738503</v>
      </c>
      <c r="I270" s="35">
        <v>0</v>
      </c>
      <c r="J270" s="35">
        <v>0</v>
      </c>
      <c r="K270" s="35">
        <v>0.30433016323684453</v>
      </c>
      <c r="L270" s="35">
        <v>8.3366105846309803E-3</v>
      </c>
      <c r="M270" s="35">
        <v>2.5009831753892937E-2</v>
      </c>
      <c r="N270" s="35">
        <v>3.3346442338523921E-2</v>
      </c>
      <c r="O270" s="35">
        <v>3.3346442338523921E-2</v>
      </c>
      <c r="P270" s="35">
        <v>0</v>
      </c>
      <c r="Q270" s="35">
        <v>0.66331161495921787</v>
      </c>
      <c r="R270" s="38">
        <v>555.92392789026496</v>
      </c>
      <c r="S270" s="35">
        <v>1.1596290154858926</v>
      </c>
      <c r="T270" s="35">
        <v>9.8666722010362184E-4</v>
      </c>
      <c r="U270" s="35">
        <v>5.1537014387984317E-4</v>
      </c>
      <c r="V270" s="38">
        <v>588.65500713719734</v>
      </c>
    </row>
    <row r="271" spans="2:22" x14ac:dyDescent="0.35">
      <c r="B271" s="43">
        <v>204</v>
      </c>
      <c r="C271" s="37" t="s">
        <v>95</v>
      </c>
      <c r="D271" s="37" t="s">
        <v>63</v>
      </c>
      <c r="E271" s="37" t="s">
        <v>26</v>
      </c>
      <c r="F271" s="36">
        <v>2</v>
      </c>
      <c r="G271" s="43" t="s">
        <v>90</v>
      </c>
      <c r="H271" s="35">
        <v>1.3190517918195859</v>
      </c>
      <c r="I271" s="35">
        <v>0</v>
      </c>
      <c r="J271" s="35">
        <v>0</v>
      </c>
      <c r="K271" s="35">
        <v>0.28934039304429632</v>
      </c>
      <c r="L271" s="35">
        <v>7.9259911589412181E-3</v>
      </c>
      <c r="M271" s="35">
        <v>2.3777973476823658E-2</v>
      </c>
      <c r="N271" s="35">
        <v>3.1703964635764872E-2</v>
      </c>
      <c r="O271" s="35">
        <v>3.1703964635764872E-2</v>
      </c>
      <c r="P271" s="35">
        <v>0</v>
      </c>
      <c r="Q271" s="35">
        <v>0.6256120245223914</v>
      </c>
      <c r="R271" s="38">
        <v>527.68274981085756</v>
      </c>
      <c r="S271" s="35">
        <v>1.1168686149031484</v>
      </c>
      <c r="T271" s="35">
        <v>9.3806896507504084E-4</v>
      </c>
      <c r="U271" s="35">
        <v>4.8998560776060472E-4</v>
      </c>
      <c r="V271" s="38">
        <v>559.20365930389062</v>
      </c>
    </row>
    <row r="272" spans="2:22" x14ac:dyDescent="0.35">
      <c r="B272" s="43">
        <v>204</v>
      </c>
      <c r="C272" s="37" t="s">
        <v>95</v>
      </c>
      <c r="D272" s="37" t="s">
        <v>63</v>
      </c>
      <c r="E272" s="37" t="s">
        <v>27</v>
      </c>
      <c r="F272" s="36">
        <v>3</v>
      </c>
      <c r="G272" s="43" t="s">
        <v>90</v>
      </c>
      <c r="H272" s="35">
        <v>1.3689975788881055</v>
      </c>
      <c r="I272" s="35">
        <v>0</v>
      </c>
      <c r="J272" s="35">
        <v>0</v>
      </c>
      <c r="K272" s="35">
        <v>0.30029624311093939</v>
      </c>
      <c r="L272" s="35">
        <v>8.2261081590366894E-3</v>
      </c>
      <c r="M272" s="35">
        <v>2.4678324477110058E-2</v>
      </c>
      <c r="N272" s="35">
        <v>3.2904432636146758E-2</v>
      </c>
      <c r="O272" s="35">
        <v>3.2904432636146758E-2</v>
      </c>
      <c r="P272" s="35">
        <v>0</v>
      </c>
      <c r="Q272" s="35">
        <v>0.660662693657731</v>
      </c>
      <c r="R272" s="38">
        <v>548.54028080590524</v>
      </c>
      <c r="S272" s="35">
        <v>1.1438639645670319</v>
      </c>
      <c r="T272" s="35">
        <v>9.7358886889973683E-4</v>
      </c>
      <c r="U272" s="35">
        <v>5.0853887229776993E-4</v>
      </c>
      <c r="V272" s="38">
        <v>580.8264728640404</v>
      </c>
    </row>
    <row r="273" spans="2:22" x14ac:dyDescent="0.35">
      <c r="B273" s="43">
        <v>204</v>
      </c>
      <c r="C273" s="37" t="s">
        <v>95</v>
      </c>
      <c r="D273" s="37" t="s">
        <v>63</v>
      </c>
      <c r="E273" s="37" t="s">
        <v>28</v>
      </c>
      <c r="F273" s="36">
        <v>3</v>
      </c>
      <c r="G273" s="43" t="s">
        <v>90</v>
      </c>
      <c r="H273" s="35">
        <v>1.3672025383798303</v>
      </c>
      <c r="I273" s="35">
        <v>0</v>
      </c>
      <c r="J273" s="35">
        <v>0</v>
      </c>
      <c r="K273" s="35">
        <v>0.29990249228976934</v>
      </c>
      <c r="L273" s="35">
        <v>8.2153220206251671E-3</v>
      </c>
      <c r="M273" s="35">
        <v>2.4645966061875507E-2</v>
      </c>
      <c r="N273" s="35">
        <v>3.2861288082500668E-2</v>
      </c>
      <c r="O273" s="35">
        <v>3.2861288082500668E-2</v>
      </c>
      <c r="P273" s="35">
        <v>0</v>
      </c>
      <c r="Q273" s="35">
        <v>0.65610880642385083</v>
      </c>
      <c r="R273" s="38">
        <v>546.68212430696519</v>
      </c>
      <c r="S273" s="35">
        <v>1.1702480348410134</v>
      </c>
      <c r="T273" s="35">
        <v>9.7231229143529779E-4</v>
      </c>
      <c r="U273" s="35">
        <v>5.0787207208578681E-4</v>
      </c>
      <c r="V273" s="38">
        <v>579.70673203974388</v>
      </c>
    </row>
    <row r="274" spans="2:22" x14ac:dyDescent="0.35">
      <c r="B274" s="43">
        <v>204</v>
      </c>
      <c r="C274" s="37" t="s">
        <v>95</v>
      </c>
      <c r="D274" s="37" t="s">
        <v>63</v>
      </c>
      <c r="E274" s="37" t="s">
        <v>29</v>
      </c>
      <c r="F274" s="36">
        <v>3</v>
      </c>
      <c r="G274" s="43" t="s">
        <v>90</v>
      </c>
      <c r="H274" s="35">
        <v>1.4475024589539041</v>
      </c>
      <c r="I274" s="35">
        <v>0</v>
      </c>
      <c r="J274" s="35">
        <v>0</v>
      </c>
      <c r="K274" s="35">
        <v>0.31751666841569498</v>
      </c>
      <c r="L274" s="35">
        <v>8.6978326123099865E-3</v>
      </c>
      <c r="M274" s="35">
        <v>2.6093497836929956E-2</v>
      </c>
      <c r="N274" s="35">
        <v>3.4791330449239946E-2</v>
      </c>
      <c r="O274" s="35">
        <v>3.4791330449239946E-2</v>
      </c>
      <c r="P274" s="35">
        <v>0</v>
      </c>
      <c r="Q274" s="35">
        <v>0.81661835062957255</v>
      </c>
      <c r="R274" s="38">
        <v>586.59201636542798</v>
      </c>
      <c r="S274" s="35">
        <v>1.1315828068986864</v>
      </c>
      <c r="T274" s="35">
        <v>1.029419119124465E-3</v>
      </c>
      <c r="U274" s="35">
        <v>5.3770092765433074E-4</v>
      </c>
      <c r="V274" s="38">
        <v>618.54913102515911</v>
      </c>
    </row>
    <row r="275" spans="2:22" x14ac:dyDescent="0.35">
      <c r="B275" s="43">
        <v>204</v>
      </c>
      <c r="C275" s="37" t="s">
        <v>95</v>
      </c>
      <c r="D275" s="37" t="s">
        <v>63</v>
      </c>
      <c r="E275" s="37" t="s">
        <v>30</v>
      </c>
      <c r="F275" s="36">
        <v>4</v>
      </c>
      <c r="G275" s="43" t="s">
        <v>90</v>
      </c>
      <c r="H275" s="35">
        <v>5.9394489804293564E-2</v>
      </c>
      <c r="I275" s="35">
        <v>0</v>
      </c>
      <c r="J275" s="35">
        <v>0</v>
      </c>
      <c r="K275" s="35">
        <v>1.3028468731264401E-2</v>
      </c>
      <c r="L275" s="35">
        <v>3.5689288623705828E-4</v>
      </c>
      <c r="M275" s="35">
        <v>1.0706786587111748E-3</v>
      </c>
      <c r="N275" s="35">
        <v>1.4275715449482331E-3</v>
      </c>
      <c r="O275" s="35">
        <v>1.4275715449482331E-3</v>
      </c>
      <c r="P275" s="35">
        <v>0</v>
      </c>
      <c r="Q275" s="35">
        <v>4.3897287733948347E-2</v>
      </c>
      <c r="R275" s="38">
        <v>24.734596323271631</v>
      </c>
      <c r="S275" s="35">
        <v>3.7195925436258166E-2</v>
      </c>
      <c r="T275" s="35">
        <v>4.2239529886097423E-5</v>
      </c>
      <c r="U275" s="35">
        <v>2.2063155794847165E-5</v>
      </c>
      <c r="V275" s="38">
        <v>25.787275710906677</v>
      </c>
    </row>
    <row r="276" spans="2:22" x14ac:dyDescent="0.35">
      <c r="B276" s="43">
        <v>204</v>
      </c>
      <c r="C276" s="37" t="s">
        <v>95</v>
      </c>
      <c r="D276" s="37" t="s">
        <v>63</v>
      </c>
      <c r="E276" s="37" t="s">
        <v>31</v>
      </c>
      <c r="F276" s="36">
        <v>4</v>
      </c>
      <c r="G276" s="43" t="s">
        <v>90</v>
      </c>
      <c r="H276" s="35">
        <v>4.3069010517809659E-3</v>
      </c>
      <c r="I276" s="35">
        <v>0</v>
      </c>
      <c r="J276" s="35">
        <v>0</v>
      </c>
      <c r="K276" s="35">
        <v>9.4473958555195371E-4</v>
      </c>
      <c r="L276" s="35">
        <v>2.587954458691915E-5</v>
      </c>
      <c r="M276" s="35">
        <v>7.7638633760757447E-5</v>
      </c>
      <c r="N276" s="35">
        <v>1.035181783476766E-4</v>
      </c>
      <c r="O276" s="35">
        <v>1.035181783476766E-4</v>
      </c>
      <c r="P276" s="35">
        <v>0</v>
      </c>
      <c r="Q276" s="35">
        <v>6.4201613675108366E-3</v>
      </c>
      <c r="R276" s="38">
        <v>1.9944797772998941</v>
      </c>
      <c r="S276" s="35">
        <v>0</v>
      </c>
      <c r="T276" s="35">
        <v>3.062935236797262E-6</v>
      </c>
      <c r="U276" s="35">
        <v>1.599876170525929E-6</v>
      </c>
      <c r="V276" s="38">
        <v>1.9952914551376455</v>
      </c>
    </row>
    <row r="277" spans="2:22" x14ac:dyDescent="0.35">
      <c r="B277" s="43">
        <v>204</v>
      </c>
      <c r="C277" s="37" t="s">
        <v>95</v>
      </c>
      <c r="D277" s="37" t="s">
        <v>63</v>
      </c>
      <c r="E277" s="37" t="s">
        <v>32</v>
      </c>
      <c r="F277" s="36">
        <v>4</v>
      </c>
      <c r="G277" s="43" t="s">
        <v>90</v>
      </c>
      <c r="H277" s="35">
        <v>2.7109139054720814</v>
      </c>
      <c r="I277" s="35">
        <v>0</v>
      </c>
      <c r="J277" s="35">
        <v>0</v>
      </c>
      <c r="K277" s="35">
        <v>0.59465208249065027</v>
      </c>
      <c r="L277" s="35">
        <v>1.62894889955628E-2</v>
      </c>
      <c r="M277" s="35">
        <v>4.8868466986688376E-2</v>
      </c>
      <c r="N277" s="35">
        <v>6.5157955982251201E-2</v>
      </c>
      <c r="O277" s="35">
        <v>6.5157955982251201E-2</v>
      </c>
      <c r="P277" s="35">
        <v>0</v>
      </c>
      <c r="Q277" s="35">
        <v>4.0410737366169043</v>
      </c>
      <c r="R277" s="38">
        <v>1255.3952128130109</v>
      </c>
      <c r="S277" s="35">
        <v>0</v>
      </c>
      <c r="T277" s="35">
        <v>1.9279183861353316E-3</v>
      </c>
      <c r="U277" s="35">
        <v>1.0070179243887435E-3</v>
      </c>
      <c r="V277" s="38">
        <v>1255.9061111853368</v>
      </c>
    </row>
    <row r="278" spans="2:22" x14ac:dyDescent="0.35">
      <c r="B278" s="40">
        <v>204</v>
      </c>
      <c r="C278" s="46" t="s">
        <v>95</v>
      </c>
      <c r="D278" s="46"/>
      <c r="E278" s="46" t="s">
        <v>62</v>
      </c>
      <c r="F278" s="41"/>
      <c r="G278" s="40"/>
      <c r="H278" s="57">
        <f>SUM(H266:H277)</f>
        <v>11.860558894038009</v>
      </c>
      <c r="I278" s="57">
        <f>SUM(I266:I277)</f>
        <v>0</v>
      </c>
      <c r="J278" s="57">
        <f>SUM(J266:J277)</f>
        <v>0</v>
      </c>
      <c r="K278" s="57">
        <f>SUM(K266:K277)</f>
        <v>2.6016709832083378</v>
      </c>
      <c r="L278" s="57">
        <f>SUM(L266:L277)</f>
        <v>7.1268380451208785E-2</v>
      </c>
      <c r="M278" s="57">
        <f>SUM(M266:M277)</f>
        <v>0.21380514135362635</v>
      </c>
      <c r="N278" s="57">
        <f>SUM(N266:N277)</f>
        <v>0.28507352180483514</v>
      </c>
      <c r="O278" s="57">
        <f>SUM(O266:O277)</f>
        <v>0.28507352180483514</v>
      </c>
      <c r="P278" s="57">
        <f>SUM(P266:P277)</f>
        <v>0</v>
      </c>
      <c r="Q278" s="57">
        <f>SUM(Q266:Q277)</f>
        <v>8.8996538271120116</v>
      </c>
      <c r="R278" s="39">
        <f>SUM(R266:R277)</f>
        <v>4947.5875875296078</v>
      </c>
      <c r="S278" s="57">
        <f>SUM(S266:S277)</f>
        <v>7.330941924725181</v>
      </c>
      <c r="T278" s="57">
        <f>SUM(T266:T277)</f>
        <v>8.4348637983303523E-3</v>
      </c>
      <c r="U278" s="57">
        <f>SUM(U266:U277)</f>
        <v>4.4058187814285102E-3</v>
      </c>
      <c r="V278" s="39">
        <f>SUM(V266:V277)</f>
        <v>5155.0892003284707</v>
      </c>
    </row>
    <row r="279" spans="2:22" x14ac:dyDescent="0.35">
      <c r="B279" s="43">
        <v>204</v>
      </c>
      <c r="C279" s="37" t="s">
        <v>94</v>
      </c>
      <c r="D279" s="37" t="s">
        <v>63</v>
      </c>
      <c r="E279" s="37" t="s">
        <v>21</v>
      </c>
      <c r="F279" s="36">
        <v>1</v>
      </c>
      <c r="G279" s="43" t="s">
        <v>90</v>
      </c>
      <c r="H279" s="35">
        <v>13.751901255166686</v>
      </c>
      <c r="I279" s="35">
        <v>0</v>
      </c>
      <c r="J279" s="35">
        <v>0</v>
      </c>
      <c r="K279" s="35">
        <v>3.016546081778499</v>
      </c>
      <c r="L279" s="35">
        <v>8.2633182747680917E-2</v>
      </c>
      <c r="M279" s="35">
        <v>0.24789954824304278</v>
      </c>
      <c r="N279" s="35">
        <v>0.33053273099072367</v>
      </c>
      <c r="O279" s="35">
        <v>0.33053273099072367</v>
      </c>
      <c r="P279" s="35">
        <v>0</v>
      </c>
      <c r="Q279" s="35">
        <v>2.6742596965394476</v>
      </c>
      <c r="R279" s="38">
        <v>5186.0393429959413</v>
      </c>
      <c r="S279" s="35">
        <v>15.492651635857504</v>
      </c>
      <c r="T279" s="35">
        <v>5.8679569027928549E-2</v>
      </c>
      <c r="U279" s="35">
        <v>1.3686431829486452E-2</v>
      </c>
      <c r="V279" s="38">
        <v>5635.3836745923518</v>
      </c>
    </row>
    <row r="280" spans="2:22" x14ac:dyDescent="0.35">
      <c r="B280" s="43">
        <v>204</v>
      </c>
      <c r="C280" s="37" t="s">
        <v>94</v>
      </c>
      <c r="D280" s="37" t="s">
        <v>63</v>
      </c>
      <c r="E280" s="37" t="s">
        <v>22</v>
      </c>
      <c r="F280" s="36">
        <v>1</v>
      </c>
      <c r="G280" s="43" t="s">
        <v>90</v>
      </c>
      <c r="H280" s="35">
        <v>15.433930961043789</v>
      </c>
      <c r="I280" s="35">
        <v>0</v>
      </c>
      <c r="J280" s="35">
        <v>0</v>
      </c>
      <c r="K280" s="35">
        <v>3.385507436616058</v>
      </c>
      <c r="L280" s="35">
        <v>9.2740255616645159E-2</v>
      </c>
      <c r="M280" s="35">
        <v>0.27822076684993557</v>
      </c>
      <c r="N280" s="35">
        <v>0.37096102246658064</v>
      </c>
      <c r="O280" s="35">
        <v>0.37096102246658064</v>
      </c>
      <c r="P280" s="35">
        <v>0</v>
      </c>
      <c r="Q280" s="35">
        <v>3.4297850361553071</v>
      </c>
      <c r="R280" s="38">
        <v>5827.4358111910833</v>
      </c>
      <c r="S280" s="35">
        <v>17.281678244683366</v>
      </c>
      <c r="T280" s="35">
        <v>6.585681502480184E-2</v>
      </c>
      <c r="U280" s="35">
        <v>1.6439743387835382E-2</v>
      </c>
      <c r="V280" s="38">
        <v>6328.7748580237903</v>
      </c>
    </row>
    <row r="281" spans="2:22" x14ac:dyDescent="0.35">
      <c r="B281" s="43">
        <v>204</v>
      </c>
      <c r="C281" s="37" t="s">
        <v>94</v>
      </c>
      <c r="D281" s="37" t="s">
        <v>63</v>
      </c>
      <c r="E281" s="37" t="s">
        <v>23</v>
      </c>
      <c r="F281" s="36">
        <v>1</v>
      </c>
      <c r="G281" s="43" t="s">
        <v>90</v>
      </c>
      <c r="H281" s="35">
        <v>2.7884544174865997</v>
      </c>
      <c r="I281" s="35">
        <v>0</v>
      </c>
      <c r="J281" s="35">
        <v>0</v>
      </c>
      <c r="K281" s="35">
        <v>0.61166096899706057</v>
      </c>
      <c r="L281" s="35">
        <v>1.675541870089987E-2</v>
      </c>
      <c r="M281" s="35">
        <v>5.0266256102699615E-2</v>
      </c>
      <c r="N281" s="35">
        <v>6.7021674803599482E-2</v>
      </c>
      <c r="O281" s="35">
        <v>6.7021674803599482E-2</v>
      </c>
      <c r="P281" s="35">
        <v>0</v>
      </c>
      <c r="Q281" s="35">
        <v>0.98053184987597575</v>
      </c>
      <c r="R281" s="38">
        <v>1064.7430792155374</v>
      </c>
      <c r="S281" s="35">
        <v>2.8747108028897905</v>
      </c>
      <c r="T281" s="35">
        <v>1.1898376845213459E-2</v>
      </c>
      <c r="U281" s="35">
        <v>1.8598228579749341E-3</v>
      </c>
      <c r="V281" s="38">
        <v>1148.388051560433</v>
      </c>
    </row>
    <row r="282" spans="2:22" x14ac:dyDescent="0.35">
      <c r="B282" s="43">
        <v>204</v>
      </c>
      <c r="C282" s="37" t="s">
        <v>94</v>
      </c>
      <c r="D282" s="37" t="s">
        <v>63</v>
      </c>
      <c r="E282" s="37" t="s">
        <v>24</v>
      </c>
      <c r="F282" s="36">
        <v>2</v>
      </c>
      <c r="G282" s="43" t="s">
        <v>90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  <c r="O282" s="35">
        <v>0</v>
      </c>
      <c r="P282" s="35">
        <v>0</v>
      </c>
      <c r="Q282" s="35">
        <v>0</v>
      </c>
      <c r="R282" s="38">
        <v>0</v>
      </c>
      <c r="S282" s="35">
        <v>0</v>
      </c>
      <c r="T282" s="35">
        <v>0</v>
      </c>
      <c r="U282" s="35">
        <v>0</v>
      </c>
      <c r="V282" s="38">
        <v>0</v>
      </c>
    </row>
    <row r="283" spans="2:22" x14ac:dyDescent="0.35">
      <c r="B283" s="43">
        <v>204</v>
      </c>
      <c r="C283" s="37" t="s">
        <v>94</v>
      </c>
      <c r="D283" s="37" t="s">
        <v>63</v>
      </c>
      <c r="E283" s="37" t="s">
        <v>25</v>
      </c>
      <c r="F283" s="36">
        <v>2</v>
      </c>
      <c r="G283" s="43" t="s">
        <v>90</v>
      </c>
      <c r="H283" s="35">
        <v>0.9498406830771644</v>
      </c>
      <c r="I283" s="35">
        <v>0</v>
      </c>
      <c r="J283" s="35">
        <v>0</v>
      </c>
      <c r="K283" s="35">
        <v>0.20835214983628123</v>
      </c>
      <c r="L283" s="35">
        <v>5.7074550849038966E-3</v>
      </c>
      <c r="M283" s="35">
        <v>1.7122365254711693E-2</v>
      </c>
      <c r="N283" s="35">
        <v>2.2829820339615586E-2</v>
      </c>
      <c r="O283" s="35">
        <v>2.2829820339615586E-2</v>
      </c>
      <c r="P283" s="35">
        <v>0</v>
      </c>
      <c r="Q283" s="35">
        <v>0.58232180038053005</v>
      </c>
      <c r="R283" s="38">
        <v>369.28032240535202</v>
      </c>
      <c r="S283" s="35">
        <v>0.90897758323272548</v>
      </c>
      <c r="T283" s="35">
        <v>4.0529844487663677E-3</v>
      </c>
      <c r="U283" s="35">
        <v>6.6366385147043636E-4</v>
      </c>
      <c r="V283" s="38">
        <v>395.80573561479139</v>
      </c>
    </row>
    <row r="284" spans="2:22" x14ac:dyDescent="0.35">
      <c r="B284" s="43">
        <v>204</v>
      </c>
      <c r="C284" s="37" t="s">
        <v>94</v>
      </c>
      <c r="D284" s="37" t="s">
        <v>63</v>
      </c>
      <c r="E284" s="37" t="s">
        <v>26</v>
      </c>
      <c r="F284" s="36">
        <v>2</v>
      </c>
      <c r="G284" s="43" t="s">
        <v>90</v>
      </c>
      <c r="H284" s="35">
        <v>9.7545106053881625</v>
      </c>
      <c r="I284" s="35">
        <v>0</v>
      </c>
      <c r="J284" s="35">
        <v>0</v>
      </c>
      <c r="K284" s="35">
        <v>2.1396991005367587</v>
      </c>
      <c r="L284" s="35">
        <v>5.86134413353495E-2</v>
      </c>
      <c r="M284" s="35">
        <v>0.17584032400604846</v>
      </c>
      <c r="N284" s="35">
        <v>0.234453765341398</v>
      </c>
      <c r="O284" s="35">
        <v>0.234453765341398</v>
      </c>
      <c r="P284" s="35">
        <v>0</v>
      </c>
      <c r="Q284" s="35">
        <v>3.4639066606044167</v>
      </c>
      <c r="R284" s="38">
        <v>3729.5880168690928</v>
      </c>
      <c r="S284" s="35">
        <v>10.140202776343873</v>
      </c>
      <c r="T284" s="35">
        <v>4.1622643137252363E-2</v>
      </c>
      <c r="U284" s="35">
        <v>9.0061098450966402E-3</v>
      </c>
      <c r="V284" s="38">
        <v>4024.543695038094</v>
      </c>
    </row>
    <row r="285" spans="2:22" x14ac:dyDescent="0.35">
      <c r="B285" s="43">
        <v>204</v>
      </c>
      <c r="C285" s="37" t="s">
        <v>94</v>
      </c>
      <c r="D285" s="37" t="s">
        <v>63</v>
      </c>
      <c r="E285" s="37" t="s">
        <v>27</v>
      </c>
      <c r="F285" s="36">
        <v>3</v>
      </c>
      <c r="G285" s="43" t="s">
        <v>90</v>
      </c>
      <c r="H285" s="35">
        <v>0.11901326793150754</v>
      </c>
      <c r="I285" s="35">
        <v>0</v>
      </c>
      <c r="J285" s="35">
        <v>0</v>
      </c>
      <c r="K285" s="35">
        <v>2.6106136191427463E-2</v>
      </c>
      <c r="L285" s="35">
        <v>7.1513348851949511E-4</v>
      </c>
      <c r="M285" s="35">
        <v>2.1454004655584854E-3</v>
      </c>
      <c r="N285" s="35">
        <v>2.8605339540779804E-3</v>
      </c>
      <c r="O285" s="35">
        <v>2.8605339540779804E-3</v>
      </c>
      <c r="P285" s="35">
        <v>0</v>
      </c>
      <c r="Q285" s="35">
        <v>5.5392615243411547E-2</v>
      </c>
      <c r="R285" s="38">
        <v>46.01195309266221</v>
      </c>
      <c r="S285" s="35">
        <v>0.11487080019752417</v>
      </c>
      <c r="T285" s="35">
        <v>5.0783140027292205E-4</v>
      </c>
      <c r="U285" s="35">
        <v>6.6271472119986663E-5</v>
      </c>
      <c r="V285" s="38">
        <v>49.36291081926521</v>
      </c>
    </row>
    <row r="286" spans="2:22" x14ac:dyDescent="0.35">
      <c r="B286" s="43">
        <v>204</v>
      </c>
      <c r="C286" s="37" t="s">
        <v>94</v>
      </c>
      <c r="D286" s="37" t="s">
        <v>63</v>
      </c>
      <c r="E286" s="37" t="s">
        <v>28</v>
      </c>
      <c r="F286" s="36">
        <v>3</v>
      </c>
      <c r="G286" s="43" t="s">
        <v>90</v>
      </c>
      <c r="H286" s="35">
        <v>11.312365008135107</v>
      </c>
      <c r="I286" s="35">
        <v>0</v>
      </c>
      <c r="J286" s="35">
        <v>0</v>
      </c>
      <c r="K286" s="35">
        <v>2.4814220017844746</v>
      </c>
      <c r="L286" s="35">
        <v>6.7974362793980711E-2</v>
      </c>
      <c r="M286" s="35">
        <v>0.20392308838194215</v>
      </c>
      <c r="N286" s="35">
        <v>0.27189745117592284</v>
      </c>
      <c r="O286" s="35">
        <v>0.27189745117592284</v>
      </c>
      <c r="P286" s="35">
        <v>0</v>
      </c>
      <c r="Q286" s="35">
        <v>5.3299564949466429</v>
      </c>
      <c r="R286" s="38">
        <v>4370.6676554574715</v>
      </c>
      <c r="S286" s="35">
        <v>11.08196728710204</v>
      </c>
      <c r="T286" s="35">
        <v>4.8270031252194395E-2</v>
      </c>
      <c r="U286" s="35">
        <v>1.3770077838222447E-2</v>
      </c>
      <c r="V286" s="38">
        <v>4693.7542977781613</v>
      </c>
    </row>
    <row r="287" spans="2:22" x14ac:dyDescent="0.35">
      <c r="B287" s="43">
        <v>204</v>
      </c>
      <c r="C287" s="37" t="s">
        <v>94</v>
      </c>
      <c r="D287" s="37" t="s">
        <v>63</v>
      </c>
      <c r="E287" s="37" t="s">
        <v>29</v>
      </c>
      <c r="F287" s="36">
        <v>3</v>
      </c>
      <c r="G287" s="43" t="s">
        <v>90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  <c r="M287" s="35">
        <v>0</v>
      </c>
      <c r="N287" s="35">
        <v>0</v>
      </c>
      <c r="O287" s="35">
        <v>0</v>
      </c>
      <c r="P287" s="35">
        <v>0</v>
      </c>
      <c r="Q287" s="35">
        <v>0</v>
      </c>
      <c r="R287" s="38">
        <v>0</v>
      </c>
      <c r="S287" s="35">
        <v>0</v>
      </c>
      <c r="T287" s="35">
        <v>0</v>
      </c>
      <c r="U287" s="35">
        <v>0</v>
      </c>
      <c r="V287" s="38">
        <v>0</v>
      </c>
    </row>
    <row r="288" spans="2:22" x14ac:dyDescent="0.35">
      <c r="B288" s="43">
        <v>204</v>
      </c>
      <c r="C288" s="37" t="s">
        <v>94</v>
      </c>
      <c r="D288" s="37" t="s">
        <v>63</v>
      </c>
      <c r="E288" s="37" t="s">
        <v>30</v>
      </c>
      <c r="F288" s="36">
        <v>4</v>
      </c>
      <c r="G288" s="43" t="s">
        <v>90</v>
      </c>
      <c r="H288" s="35">
        <v>12.683706113313512</v>
      </c>
      <c r="I288" s="35">
        <v>0</v>
      </c>
      <c r="J288" s="35">
        <v>0</v>
      </c>
      <c r="K288" s="35">
        <v>2.7822323087268352</v>
      </c>
      <c r="L288" s="35">
        <v>7.6214552863047666E-2</v>
      </c>
      <c r="M288" s="35">
        <v>0.22864365858914304</v>
      </c>
      <c r="N288" s="35">
        <v>0.30485821145219066</v>
      </c>
      <c r="O288" s="35">
        <v>0.30485821145219066</v>
      </c>
      <c r="P288" s="35">
        <v>0</v>
      </c>
      <c r="Q288" s="35">
        <v>6.6906175477877117</v>
      </c>
      <c r="R288" s="38">
        <v>4954.6905345997884</v>
      </c>
      <c r="S288" s="35">
        <v>11.709853636374971</v>
      </c>
      <c r="T288" s="35">
        <v>5.4121564327442397E-2</v>
      </c>
      <c r="U288" s="35">
        <v>3.0408809215685523E-2</v>
      </c>
      <c r="V288" s="38">
        <v>5296.9086509650588</v>
      </c>
    </row>
    <row r="289" spans="2:22" x14ac:dyDescent="0.35">
      <c r="B289" s="43">
        <v>204</v>
      </c>
      <c r="C289" s="37" t="s">
        <v>94</v>
      </c>
      <c r="D289" s="37" t="s">
        <v>63</v>
      </c>
      <c r="E289" s="37" t="s">
        <v>31</v>
      </c>
      <c r="F289" s="36">
        <v>4</v>
      </c>
      <c r="G289" s="43" t="s">
        <v>90</v>
      </c>
      <c r="H289" s="35">
        <v>0.45581444588620862</v>
      </c>
      <c r="I289" s="35">
        <v>0</v>
      </c>
      <c r="J289" s="35">
        <v>0</v>
      </c>
      <c r="K289" s="35">
        <v>9.9985104258910301E-2</v>
      </c>
      <c r="L289" s="35">
        <v>2.7389229828709573E-3</v>
      </c>
      <c r="M289" s="35">
        <v>8.2167689486128698E-3</v>
      </c>
      <c r="N289" s="35">
        <v>1.0955691931483829E-2</v>
      </c>
      <c r="O289" s="35">
        <v>1.0955691931483829E-2</v>
      </c>
      <c r="P289" s="35">
        <v>0</v>
      </c>
      <c r="Q289" s="35">
        <v>0.15731860353518257</v>
      </c>
      <c r="R289" s="38">
        <v>173.80075096499746</v>
      </c>
      <c r="S289" s="35">
        <v>0.48450714172414194</v>
      </c>
      <c r="T289" s="35">
        <v>1.9449670809160119E-3</v>
      </c>
      <c r="U289" s="35">
        <v>1.2092890723859242E-3</v>
      </c>
      <c r="V289" s="38">
        <v>187.88236720971619</v>
      </c>
    </row>
    <row r="290" spans="2:22" x14ac:dyDescent="0.35">
      <c r="B290" s="43">
        <v>204</v>
      </c>
      <c r="C290" s="37" t="s">
        <v>94</v>
      </c>
      <c r="D290" s="37" t="s">
        <v>63</v>
      </c>
      <c r="E290" s="37" t="s">
        <v>32</v>
      </c>
      <c r="F290" s="36">
        <v>4</v>
      </c>
      <c r="G290" s="43" t="s">
        <v>90</v>
      </c>
      <c r="H290" s="35">
        <v>1.7264114454056321</v>
      </c>
      <c r="I290" s="35">
        <v>0</v>
      </c>
      <c r="J290" s="35">
        <v>0</v>
      </c>
      <c r="K290" s="35">
        <v>0.37869670415349344</v>
      </c>
      <c r="L290" s="35">
        <v>1.0373756313316575E-2</v>
      </c>
      <c r="M290" s="35">
        <v>3.1121268939949726E-2</v>
      </c>
      <c r="N290" s="35">
        <v>4.1495025253266302E-2</v>
      </c>
      <c r="O290" s="35">
        <v>4.1495025253266302E-2</v>
      </c>
      <c r="P290" s="35">
        <v>0</v>
      </c>
      <c r="Q290" s="35">
        <v>0.45783938743804248</v>
      </c>
      <c r="R290" s="38">
        <v>653.67419935823239</v>
      </c>
      <c r="S290" s="35">
        <v>1.903309358897332</v>
      </c>
      <c r="T290" s="35">
        <v>7.366623545469732E-3</v>
      </c>
      <c r="U290" s="35">
        <v>2.914079078820376E-3</v>
      </c>
      <c r="V290" s="38">
        <v>708.91901664690715</v>
      </c>
    </row>
    <row r="291" spans="2:22" x14ac:dyDescent="0.35">
      <c r="B291" s="40">
        <v>204</v>
      </c>
      <c r="C291" s="46" t="s">
        <v>94</v>
      </c>
      <c r="D291" s="46"/>
      <c r="E291" s="46" t="s">
        <v>62</v>
      </c>
      <c r="F291" s="41"/>
      <c r="G291" s="40"/>
      <c r="H291" s="57">
        <f>SUM(H279:H290)</f>
        <v>68.97594820283436</v>
      </c>
      <c r="I291" s="57">
        <f>SUM(I279:I290)</f>
        <v>0</v>
      </c>
      <c r="J291" s="57">
        <f>SUM(J279:J290)</f>
        <v>0</v>
      </c>
      <c r="K291" s="57">
        <f>SUM(K279:K290)</f>
        <v>15.1302079928798</v>
      </c>
      <c r="L291" s="57">
        <f>SUM(L279:L290)</f>
        <v>0.41446648192721475</v>
      </c>
      <c r="M291" s="57">
        <f>SUM(M279:M290)</f>
        <v>1.2433994457816444</v>
      </c>
      <c r="N291" s="57">
        <f>SUM(N279:N290)</f>
        <v>1.657865927708859</v>
      </c>
      <c r="O291" s="57">
        <f>SUM(O279:O290)</f>
        <v>1.657865927708859</v>
      </c>
      <c r="P291" s="57">
        <f>SUM(P279:P290)</f>
        <v>0</v>
      </c>
      <c r="Q291" s="57">
        <f>SUM(Q279:Q290)</f>
        <v>23.821929692506664</v>
      </c>
      <c r="R291" s="39">
        <f>SUM(R279:R290)</f>
        <v>26375.931666150158</v>
      </c>
      <c r="S291" s="57">
        <f>SUM(S279:S290)</f>
        <v>71.992729267303247</v>
      </c>
      <c r="T291" s="57">
        <f>SUM(T279:T290)</f>
        <v>0.29432140609025803</v>
      </c>
      <c r="U291" s="57">
        <f>SUM(U279:U290)</f>
        <v>9.0024298449098109E-2</v>
      </c>
      <c r="V291" s="39">
        <f>SUM(V279:V290)</f>
        <v>28469.723258248574</v>
      </c>
    </row>
    <row r="292" spans="2:22" x14ac:dyDescent="0.35">
      <c r="B292" s="43">
        <v>205</v>
      </c>
      <c r="C292" s="37" t="s">
        <v>93</v>
      </c>
      <c r="D292" s="37" t="s">
        <v>63</v>
      </c>
      <c r="E292" s="37" t="s">
        <v>21</v>
      </c>
      <c r="F292" s="36">
        <v>1</v>
      </c>
      <c r="G292" s="43" t="s">
        <v>90</v>
      </c>
      <c r="H292" s="35">
        <v>3.3862544220960009E-2</v>
      </c>
      <c r="I292" s="35">
        <v>2.5092160368393692E-6</v>
      </c>
      <c r="J292" s="35">
        <v>0</v>
      </c>
      <c r="K292" s="35">
        <v>4.031255264399998E-2</v>
      </c>
      <c r="L292" s="35">
        <v>7.6593850023600005E-4</v>
      </c>
      <c r="M292" s="35">
        <v>2.2978155007080002E-3</v>
      </c>
      <c r="N292" s="35">
        <v>3.0637540009440002E-3</v>
      </c>
      <c r="O292" s="35">
        <v>3.0637540009440002E-3</v>
      </c>
      <c r="P292" s="35">
        <v>5.1025429830158527E-5</v>
      </c>
      <c r="Q292" s="35">
        <v>2.2171903954200018E-3</v>
      </c>
      <c r="R292" s="38">
        <v>46.889497766108278</v>
      </c>
      <c r="S292" s="35">
        <v>9.0651518758884625E-4</v>
      </c>
      <c r="T292" s="35">
        <v>9.06515187588846E-5</v>
      </c>
      <c r="U292" s="35">
        <v>3.8199449259506785E-5</v>
      </c>
      <c r="V292" s="38">
        <v>46.938902843831869</v>
      </c>
    </row>
    <row r="293" spans="2:22" x14ac:dyDescent="0.35">
      <c r="B293" s="43">
        <v>205</v>
      </c>
      <c r="C293" s="37" t="s">
        <v>93</v>
      </c>
      <c r="D293" s="37" t="s">
        <v>63</v>
      </c>
      <c r="E293" s="37" t="s">
        <v>22</v>
      </c>
      <c r="F293" s="36">
        <v>1</v>
      </c>
      <c r="G293" s="43" t="s">
        <v>90</v>
      </c>
      <c r="H293" s="35">
        <v>3.1677863948640014E-2</v>
      </c>
      <c r="I293" s="35">
        <v>2.0254349738633856E-6</v>
      </c>
      <c r="J293" s="35">
        <v>0</v>
      </c>
      <c r="K293" s="35">
        <v>3.7711742795999981E-2</v>
      </c>
      <c r="L293" s="35">
        <v>7.1652311312400013E-4</v>
      </c>
      <c r="M293" s="35">
        <v>2.1495693393720002E-3</v>
      </c>
      <c r="N293" s="35">
        <v>2.8660924524960005E-3</v>
      </c>
      <c r="O293" s="35">
        <v>2.8660924524960005E-3</v>
      </c>
      <c r="P293" s="35">
        <v>4.1187641325851749E-5</v>
      </c>
      <c r="Q293" s="35">
        <v>2.0741458537800015E-3</v>
      </c>
      <c r="R293" s="38">
        <v>43.813388637565502</v>
      </c>
      <c r="S293" s="35">
        <v>8.480303367766626E-4</v>
      </c>
      <c r="T293" s="35">
        <v>8.4803033677666241E-5</v>
      </c>
      <c r="U293" s="35">
        <v>3.5734968662119253E-5</v>
      </c>
      <c r="V293" s="38">
        <v>43.859606290919821</v>
      </c>
    </row>
    <row r="294" spans="2:22" x14ac:dyDescent="0.35">
      <c r="B294" s="43">
        <v>205</v>
      </c>
      <c r="C294" s="37" t="s">
        <v>93</v>
      </c>
      <c r="D294" s="37" t="s">
        <v>63</v>
      </c>
      <c r="E294" s="37" t="s">
        <v>23</v>
      </c>
      <c r="F294" s="36">
        <v>1</v>
      </c>
      <c r="G294" s="43" t="s">
        <v>90</v>
      </c>
      <c r="H294" s="35">
        <v>3.3862544220960009E-2</v>
      </c>
      <c r="I294" s="35">
        <v>8.7991700727425625E-7</v>
      </c>
      <c r="J294" s="35">
        <v>0</v>
      </c>
      <c r="K294" s="35">
        <v>4.031255264399998E-2</v>
      </c>
      <c r="L294" s="35">
        <v>7.6593850023600005E-4</v>
      </c>
      <c r="M294" s="35">
        <v>2.2978155007080002E-3</v>
      </c>
      <c r="N294" s="35">
        <v>3.0637540009440002E-3</v>
      </c>
      <c r="O294" s="35">
        <v>3.0637540009440002E-3</v>
      </c>
      <c r="P294" s="35">
        <v>1.7893295296960458E-5</v>
      </c>
      <c r="Q294" s="35">
        <v>2.2171903954200018E-3</v>
      </c>
      <c r="R294" s="38">
        <v>46.784702711888016</v>
      </c>
      <c r="S294" s="35">
        <v>9.0651518758884625E-4</v>
      </c>
      <c r="T294" s="35">
        <v>9.06515187588846E-5</v>
      </c>
      <c r="U294" s="35">
        <v>3.8199449259506785E-5</v>
      </c>
      <c r="V294" s="38">
        <v>46.834107789611593</v>
      </c>
    </row>
    <row r="295" spans="2:22" x14ac:dyDescent="0.35">
      <c r="B295" s="43">
        <v>205</v>
      </c>
      <c r="C295" s="37" t="s">
        <v>93</v>
      </c>
      <c r="D295" s="37" t="s">
        <v>63</v>
      </c>
      <c r="E295" s="37" t="s">
        <v>24</v>
      </c>
      <c r="F295" s="36">
        <v>2</v>
      </c>
      <c r="G295" s="43" t="s">
        <v>90</v>
      </c>
      <c r="H295" s="35">
        <v>3.2770204084800011E-2</v>
      </c>
      <c r="I295" s="35">
        <v>2.8623671785887549E-6</v>
      </c>
      <c r="J295" s="35">
        <v>0</v>
      </c>
      <c r="K295" s="35">
        <v>3.901214771999998E-2</v>
      </c>
      <c r="L295" s="35">
        <v>7.4123080668000009E-4</v>
      </c>
      <c r="M295" s="35">
        <v>2.2236924200400004E-3</v>
      </c>
      <c r="N295" s="35">
        <v>2.9649232267200004E-3</v>
      </c>
      <c r="O295" s="35">
        <v>2.9649232267200004E-3</v>
      </c>
      <c r="P295" s="35">
        <v>5.8206831725497683E-5</v>
      </c>
      <c r="Q295" s="35">
        <v>2.1456681246000016E-3</v>
      </c>
      <c r="R295" s="38">
        <v>45.304625260083967</v>
      </c>
      <c r="S295" s="35">
        <v>8.7727276218275442E-4</v>
      </c>
      <c r="T295" s="35">
        <v>8.7727276218275421E-5</v>
      </c>
      <c r="U295" s="35">
        <v>3.6967208960813022E-5</v>
      </c>
      <c r="V295" s="38">
        <v>45.352436625622914</v>
      </c>
    </row>
    <row r="296" spans="2:22" x14ac:dyDescent="0.35">
      <c r="B296" s="43">
        <v>205</v>
      </c>
      <c r="C296" s="37" t="s">
        <v>93</v>
      </c>
      <c r="D296" s="37" t="s">
        <v>63</v>
      </c>
      <c r="E296" s="37" t="s">
        <v>25</v>
      </c>
      <c r="F296" s="36">
        <v>2</v>
      </c>
      <c r="G296" s="43" t="s">
        <v>90</v>
      </c>
      <c r="H296" s="35">
        <v>3.3862544220960009E-2</v>
      </c>
      <c r="I296" s="35">
        <v>2.8514169962690805E-6</v>
      </c>
      <c r="J296" s="35">
        <v>0</v>
      </c>
      <c r="K296" s="35">
        <v>4.031255264399998E-2</v>
      </c>
      <c r="L296" s="35">
        <v>7.6593850023600005E-4</v>
      </c>
      <c r="M296" s="35">
        <v>2.2978155007080002E-3</v>
      </c>
      <c r="N296" s="35">
        <v>3.0637540009440002E-3</v>
      </c>
      <c r="O296" s="35">
        <v>3.0637540009440002E-3</v>
      </c>
      <c r="P296" s="35">
        <v>5.7984157491244126E-5</v>
      </c>
      <c r="Q296" s="35">
        <v>2.2171903954200018E-3</v>
      </c>
      <c r="R296" s="38">
        <v>46.794163026058371</v>
      </c>
      <c r="S296" s="35">
        <v>9.0651518758884625E-4</v>
      </c>
      <c r="T296" s="35">
        <v>9.06515187588846E-5</v>
      </c>
      <c r="U296" s="35">
        <v>3.8199449259506785E-5</v>
      </c>
      <c r="V296" s="38">
        <v>46.843568103781962</v>
      </c>
    </row>
    <row r="297" spans="2:22" x14ac:dyDescent="0.35">
      <c r="B297" s="43">
        <v>205</v>
      </c>
      <c r="C297" s="37" t="s">
        <v>93</v>
      </c>
      <c r="D297" s="37" t="s">
        <v>63</v>
      </c>
      <c r="E297" s="37" t="s">
        <v>26</v>
      </c>
      <c r="F297" s="36">
        <v>2</v>
      </c>
      <c r="G297" s="43" t="s">
        <v>90</v>
      </c>
      <c r="H297" s="35">
        <v>2.7572887199210295E-2</v>
      </c>
      <c r="I297" s="35">
        <v>3.245287992514737E-6</v>
      </c>
      <c r="J297" s="35">
        <v>0</v>
      </c>
      <c r="K297" s="35">
        <v>3.28248657133456E-2</v>
      </c>
      <c r="L297" s="35">
        <v>6.2367244855356617E-4</v>
      </c>
      <c r="M297" s="35">
        <v>1.8710173456606995E-3</v>
      </c>
      <c r="N297" s="35">
        <v>2.4946897942142647E-3</v>
      </c>
      <c r="O297" s="35">
        <v>2.4946897942142647E-3</v>
      </c>
      <c r="P297" s="35">
        <v>6.5993606094315487E-5</v>
      </c>
      <c r="Q297" s="35">
        <v>1.8053676142340083E-3</v>
      </c>
      <c r="R297" s="38">
        <v>37.831404327040559</v>
      </c>
      <c r="S297" s="35">
        <v>7.381383055171276E-4</v>
      </c>
      <c r="T297" s="35">
        <v>7.3813830551712806E-5</v>
      </c>
      <c r="U297" s="35">
        <v>3.1104251902383453E-5</v>
      </c>
      <c r="V297" s="38">
        <v>37.871632864691243</v>
      </c>
    </row>
    <row r="298" spans="2:22" x14ac:dyDescent="0.35">
      <c r="B298" s="43">
        <v>205</v>
      </c>
      <c r="C298" s="37" t="s">
        <v>93</v>
      </c>
      <c r="D298" s="37" t="s">
        <v>63</v>
      </c>
      <c r="E298" s="37" t="s">
        <v>27</v>
      </c>
      <c r="F298" s="36">
        <v>3</v>
      </c>
      <c r="G298" s="43" t="s">
        <v>90</v>
      </c>
      <c r="H298" s="35">
        <v>4.5814030416592974E-2</v>
      </c>
      <c r="I298" s="35">
        <v>5.7811825287870909E-6</v>
      </c>
      <c r="J298" s="35">
        <v>0</v>
      </c>
      <c r="K298" s="35">
        <v>5.4540512400705912E-2</v>
      </c>
      <c r="L298" s="35">
        <v>1.0362697356134118E-3</v>
      </c>
      <c r="M298" s="35">
        <v>3.1088092068402352E-3</v>
      </c>
      <c r="N298" s="35">
        <v>4.1450789424536472E-3</v>
      </c>
      <c r="O298" s="35">
        <v>4.1450789424536472E-3</v>
      </c>
      <c r="P298" s="35">
        <v>1.1756154875748872E-4</v>
      </c>
      <c r="Q298" s="35">
        <v>2.9997281820388251E-3</v>
      </c>
      <c r="R298" s="38">
        <v>62.92017988082673</v>
      </c>
      <c r="S298" s="35">
        <v>1.2264617243849089E-3</v>
      </c>
      <c r="T298" s="35">
        <v>1.2264617243849105E-4</v>
      </c>
      <c r="U298" s="35">
        <v>5.1681607821685658E-5</v>
      </c>
      <c r="V298" s="38">
        <v>62.987022044805734</v>
      </c>
    </row>
    <row r="299" spans="2:22" x14ac:dyDescent="0.35">
      <c r="B299" s="43">
        <v>205</v>
      </c>
      <c r="C299" s="37" t="s">
        <v>93</v>
      </c>
      <c r="D299" s="37" t="s">
        <v>63</v>
      </c>
      <c r="E299" s="37" t="s">
        <v>28</v>
      </c>
      <c r="F299" s="36">
        <v>3</v>
      </c>
      <c r="G299" s="43" t="s">
        <v>90</v>
      </c>
      <c r="H299" s="35">
        <v>4.5814030416592974E-2</v>
      </c>
      <c r="I299" s="35">
        <v>5.2219846486121053E-6</v>
      </c>
      <c r="J299" s="35">
        <v>0</v>
      </c>
      <c r="K299" s="35">
        <v>5.4540512400705912E-2</v>
      </c>
      <c r="L299" s="35">
        <v>1.0362697356134118E-3</v>
      </c>
      <c r="M299" s="35">
        <v>3.1088092068402352E-3</v>
      </c>
      <c r="N299" s="35">
        <v>4.1450789424536472E-3</v>
      </c>
      <c r="O299" s="35">
        <v>4.1450789424536472E-3</v>
      </c>
      <c r="P299" s="35">
        <v>1.0619014359463045E-4</v>
      </c>
      <c r="Q299" s="35">
        <v>2.9997281820388251E-3</v>
      </c>
      <c r="R299" s="38">
        <v>62.688588932519366</v>
      </c>
      <c r="S299" s="35">
        <v>1.2264617243849089E-3</v>
      </c>
      <c r="T299" s="35">
        <v>1.2264617243849105E-4</v>
      </c>
      <c r="U299" s="35">
        <v>5.1681607821685658E-5</v>
      </c>
      <c r="V299" s="38">
        <v>62.75543109649837</v>
      </c>
    </row>
    <row r="300" spans="2:22" x14ac:dyDescent="0.35">
      <c r="B300" s="43">
        <v>205</v>
      </c>
      <c r="C300" s="37" t="s">
        <v>93</v>
      </c>
      <c r="D300" s="37" t="s">
        <v>63</v>
      </c>
      <c r="E300" s="37" t="s">
        <v>29</v>
      </c>
      <c r="F300" s="36">
        <v>3</v>
      </c>
      <c r="G300" s="43" t="s">
        <v>90</v>
      </c>
      <c r="H300" s="35">
        <v>4.4336158467670611E-2</v>
      </c>
      <c r="I300" s="35">
        <v>5.7216215254920368E-6</v>
      </c>
      <c r="J300" s="35">
        <v>0</v>
      </c>
      <c r="K300" s="35">
        <v>5.2781141032941209E-2</v>
      </c>
      <c r="L300" s="35">
        <v>1.0028416796258822E-3</v>
      </c>
      <c r="M300" s="35">
        <v>3.0085250388776469E-3</v>
      </c>
      <c r="N300" s="35">
        <v>4.011366718503529E-3</v>
      </c>
      <c r="O300" s="35">
        <v>4.011366718503529E-3</v>
      </c>
      <c r="P300" s="35">
        <v>1.1635036337144527E-4</v>
      </c>
      <c r="Q300" s="35">
        <v>2.9029627568117663E-3</v>
      </c>
      <c r="R300" s="38">
        <v>60.81911572103872</v>
      </c>
      <c r="S300" s="35">
        <v>1.1868984429531377E-3</v>
      </c>
      <c r="T300" s="35">
        <v>1.1868984429531393E-4</v>
      </c>
      <c r="U300" s="35">
        <v>5.001445918227645E-5</v>
      </c>
      <c r="V300" s="38">
        <v>60.883801686179659</v>
      </c>
    </row>
    <row r="301" spans="2:22" x14ac:dyDescent="0.35">
      <c r="B301" s="43">
        <v>205</v>
      </c>
      <c r="C301" s="37" t="s">
        <v>93</v>
      </c>
      <c r="D301" s="37" t="s">
        <v>63</v>
      </c>
      <c r="E301" s="37" t="s">
        <v>30</v>
      </c>
      <c r="F301" s="36">
        <v>4</v>
      </c>
      <c r="G301" s="43" t="s">
        <v>90</v>
      </c>
      <c r="H301" s="35">
        <v>4.5814030416592974E-2</v>
      </c>
      <c r="I301" s="35">
        <v>4.5791744716824862E-6</v>
      </c>
      <c r="J301" s="35">
        <v>0</v>
      </c>
      <c r="K301" s="35">
        <v>5.4540512400705912E-2</v>
      </c>
      <c r="L301" s="35">
        <v>1.0362697356134118E-3</v>
      </c>
      <c r="M301" s="35">
        <v>3.1088092068402352E-3</v>
      </c>
      <c r="N301" s="35">
        <v>4.1450789424536472E-3</v>
      </c>
      <c r="O301" s="35">
        <v>4.1450789424536472E-3</v>
      </c>
      <c r="P301" s="35">
        <v>9.3118464992436847E-5</v>
      </c>
      <c r="Q301" s="35">
        <v>2.9997281820388251E-3</v>
      </c>
      <c r="R301" s="38">
        <v>63.019127999521864</v>
      </c>
      <c r="S301" s="35">
        <v>1.2264617243849089E-3</v>
      </c>
      <c r="T301" s="35">
        <v>1.2264617243849105E-4</v>
      </c>
      <c r="U301" s="35">
        <v>5.1681607821685658E-5</v>
      </c>
      <c r="V301" s="38">
        <v>63.085970163500846</v>
      </c>
    </row>
    <row r="302" spans="2:22" x14ac:dyDescent="0.35">
      <c r="B302" s="43">
        <v>205</v>
      </c>
      <c r="C302" s="37" t="s">
        <v>93</v>
      </c>
      <c r="D302" s="37" t="s">
        <v>63</v>
      </c>
      <c r="E302" s="37" t="s">
        <v>31</v>
      </c>
      <c r="F302" s="36">
        <v>4</v>
      </c>
      <c r="G302" s="43" t="s">
        <v>90</v>
      </c>
      <c r="H302" s="35">
        <v>4.4336158467670611E-2</v>
      </c>
      <c r="I302" s="35">
        <v>5.1851764084503715E-6</v>
      </c>
      <c r="J302" s="35">
        <v>0</v>
      </c>
      <c r="K302" s="35">
        <v>5.2781141032941209E-2</v>
      </c>
      <c r="L302" s="35">
        <v>1.0028416796258822E-3</v>
      </c>
      <c r="M302" s="35">
        <v>3.0085250388776469E-3</v>
      </c>
      <c r="N302" s="35">
        <v>4.011366718503529E-3</v>
      </c>
      <c r="O302" s="35">
        <v>4.011366718503529E-3</v>
      </c>
      <c r="P302" s="35">
        <v>1.054416403777014E-4</v>
      </c>
      <c r="Q302" s="35">
        <v>2.9029627568117663E-3</v>
      </c>
      <c r="R302" s="38">
        <v>61.073141739433275</v>
      </c>
      <c r="S302" s="35">
        <v>1.1868984429531377E-3</v>
      </c>
      <c r="T302" s="35">
        <v>1.1868984429531393E-4</v>
      </c>
      <c r="U302" s="35">
        <v>5.001445918227645E-5</v>
      </c>
      <c r="V302" s="38">
        <v>61.137827704574207</v>
      </c>
    </row>
    <row r="303" spans="2:22" x14ac:dyDescent="0.35">
      <c r="B303" s="43">
        <v>205</v>
      </c>
      <c r="C303" s="37" t="s">
        <v>93</v>
      </c>
      <c r="D303" s="37" t="s">
        <v>63</v>
      </c>
      <c r="E303" s="37" t="s">
        <v>32</v>
      </c>
      <c r="F303" s="36">
        <v>4</v>
      </c>
      <c r="G303" s="43" t="s">
        <v>90</v>
      </c>
      <c r="H303" s="35">
        <v>4.5814030416592974E-2</v>
      </c>
      <c r="I303" s="35">
        <v>4.8741563207408851E-6</v>
      </c>
      <c r="J303" s="35">
        <v>0</v>
      </c>
      <c r="K303" s="35">
        <v>5.4540512400705912E-2</v>
      </c>
      <c r="L303" s="35">
        <v>1.0362697356134118E-3</v>
      </c>
      <c r="M303" s="35">
        <v>3.1088092068402352E-3</v>
      </c>
      <c r="N303" s="35">
        <v>4.1450789424536472E-3</v>
      </c>
      <c r="O303" s="35">
        <v>4.1450789424536472E-3</v>
      </c>
      <c r="P303" s="35">
        <v>9.9116982226233444E-5</v>
      </c>
      <c r="Q303" s="35">
        <v>2.9997281820388251E-3</v>
      </c>
      <c r="R303" s="38">
        <v>63.163363397040065</v>
      </c>
      <c r="S303" s="35">
        <v>1.2264617243849089E-3</v>
      </c>
      <c r="T303" s="35">
        <v>1.2264617243849105E-4</v>
      </c>
      <c r="U303" s="35">
        <v>5.1681607821685658E-5</v>
      </c>
      <c r="V303" s="38">
        <v>63.230205561019048</v>
      </c>
    </row>
    <row r="304" spans="2:22" x14ac:dyDescent="0.35">
      <c r="B304" s="40">
        <v>205</v>
      </c>
      <c r="C304" s="46" t="s">
        <v>93</v>
      </c>
      <c r="D304" s="46"/>
      <c r="E304" s="46" t="s">
        <v>62</v>
      </c>
      <c r="F304" s="41"/>
      <c r="G304" s="40"/>
      <c r="H304" s="57">
        <f>SUM(H292:H303)</f>
        <v>0.46553702649724354</v>
      </c>
      <c r="I304" s="57">
        <f>SUM(I292:I303)</f>
        <v>4.5736936089114565E-5</v>
      </c>
      <c r="J304" s="57">
        <f>SUM(J292:J303)</f>
        <v>0</v>
      </c>
      <c r="K304" s="57">
        <f>SUM(K292:K303)</f>
        <v>0.55421074583005148</v>
      </c>
      <c r="L304" s="57">
        <f>SUM(L292:L303)</f>
        <v>1.0530004170770978E-2</v>
      </c>
      <c r="M304" s="57">
        <f>SUM(M292:M303)</f>
        <v>3.1590012512312936E-2</v>
      </c>
      <c r="N304" s="57">
        <f>SUM(N292:N303)</f>
        <v>4.2120016683083912E-2</v>
      </c>
      <c r="O304" s="57">
        <f>SUM(O292:O303)</f>
        <v>4.2120016683083912E-2</v>
      </c>
      <c r="P304" s="57">
        <f>SUM(P292:P303)</f>
        <v>9.3007010508396406E-4</v>
      </c>
      <c r="Q304" s="57">
        <f>SUM(Q292:Q303)</f>
        <v>3.0481591020652846E-2</v>
      </c>
      <c r="R304" s="39">
        <f>SUM(R292:R303)</f>
        <v>641.10129939912463</v>
      </c>
      <c r="S304" s="57">
        <f>SUM(S292:S303)</f>
        <v>1.2462630750688996E-2</v>
      </c>
      <c r="T304" s="57">
        <f>SUM(T292:T303)</f>
        <v>1.2462630750689004E-3</v>
      </c>
      <c r="U304" s="57">
        <f>SUM(U292:U303)</f>
        <v>5.2516012695513162E-4</v>
      </c>
      <c r="V304" s="39">
        <f>SUM(V292:V303)</f>
        <v>641.78051277503721</v>
      </c>
    </row>
    <row r="305" spans="2:22" x14ac:dyDescent="0.35">
      <c r="B305" s="43">
        <v>205</v>
      </c>
      <c r="C305" s="37" t="s">
        <v>92</v>
      </c>
      <c r="D305" s="37" t="s">
        <v>63</v>
      </c>
      <c r="E305" s="37" t="s">
        <v>21</v>
      </c>
      <c r="F305" s="36">
        <v>1</v>
      </c>
      <c r="G305" s="43" t="s">
        <v>90</v>
      </c>
      <c r="H305" s="35">
        <v>3.3862544220960009E-2</v>
      </c>
      <c r="I305" s="35">
        <v>2.5092160368393692E-6</v>
      </c>
      <c r="J305" s="35">
        <v>0</v>
      </c>
      <c r="K305" s="35">
        <v>4.031255264399998E-2</v>
      </c>
      <c r="L305" s="35">
        <v>7.6593850023600005E-4</v>
      </c>
      <c r="M305" s="35">
        <v>2.2978155007080002E-3</v>
      </c>
      <c r="N305" s="35">
        <v>3.0637540009440002E-3</v>
      </c>
      <c r="O305" s="35">
        <v>3.0637540009440002E-3</v>
      </c>
      <c r="P305" s="35">
        <v>5.1025429830158527E-5</v>
      </c>
      <c r="Q305" s="35">
        <v>2.2171903954200018E-3</v>
      </c>
      <c r="R305" s="38">
        <v>46.889497766108278</v>
      </c>
      <c r="S305" s="35">
        <v>9.0651518758884625E-4</v>
      </c>
      <c r="T305" s="35">
        <v>9.06515187588846E-5</v>
      </c>
      <c r="U305" s="35">
        <v>3.8199449259506785E-5</v>
      </c>
      <c r="V305" s="38">
        <v>46.938902843831869</v>
      </c>
    </row>
    <row r="306" spans="2:22" x14ac:dyDescent="0.35">
      <c r="B306" s="43">
        <v>205</v>
      </c>
      <c r="C306" s="37" t="s">
        <v>92</v>
      </c>
      <c r="D306" s="37" t="s">
        <v>63</v>
      </c>
      <c r="E306" s="37" t="s">
        <v>22</v>
      </c>
      <c r="F306" s="36">
        <v>1</v>
      </c>
      <c r="G306" s="43" t="s">
        <v>90</v>
      </c>
      <c r="H306" s="35">
        <v>3.1677863948640014E-2</v>
      </c>
      <c r="I306" s="35">
        <v>2.0254349738633856E-6</v>
      </c>
      <c r="J306" s="35">
        <v>0</v>
      </c>
      <c r="K306" s="35">
        <v>3.7711742795999981E-2</v>
      </c>
      <c r="L306" s="35">
        <v>7.1652311312400013E-4</v>
      </c>
      <c r="M306" s="35">
        <v>2.1495693393720002E-3</v>
      </c>
      <c r="N306" s="35">
        <v>2.8660924524960005E-3</v>
      </c>
      <c r="O306" s="35">
        <v>2.8660924524960005E-3</v>
      </c>
      <c r="P306" s="35">
        <v>4.1187641325851749E-5</v>
      </c>
      <c r="Q306" s="35">
        <v>2.0741458537800015E-3</v>
      </c>
      <c r="R306" s="38">
        <v>43.813388637565502</v>
      </c>
      <c r="S306" s="35">
        <v>8.480303367766626E-4</v>
      </c>
      <c r="T306" s="35">
        <v>8.4803033677666241E-5</v>
      </c>
      <c r="U306" s="35">
        <v>3.5734968662119253E-5</v>
      </c>
      <c r="V306" s="38">
        <v>43.859606290919821</v>
      </c>
    </row>
    <row r="307" spans="2:22" x14ac:dyDescent="0.35">
      <c r="B307" s="43">
        <v>205</v>
      </c>
      <c r="C307" s="37" t="s">
        <v>92</v>
      </c>
      <c r="D307" s="37" t="s">
        <v>63</v>
      </c>
      <c r="E307" s="37" t="s">
        <v>23</v>
      </c>
      <c r="F307" s="36">
        <v>1</v>
      </c>
      <c r="G307" s="43" t="s">
        <v>90</v>
      </c>
      <c r="H307" s="35">
        <v>3.3862544220960009E-2</v>
      </c>
      <c r="I307" s="35">
        <v>8.7991700727425625E-7</v>
      </c>
      <c r="J307" s="35">
        <v>0</v>
      </c>
      <c r="K307" s="35">
        <v>4.031255264399998E-2</v>
      </c>
      <c r="L307" s="35">
        <v>7.6593850023600005E-4</v>
      </c>
      <c r="M307" s="35">
        <v>2.2978155007080002E-3</v>
      </c>
      <c r="N307" s="35">
        <v>3.0637540009440002E-3</v>
      </c>
      <c r="O307" s="35">
        <v>3.0637540009440002E-3</v>
      </c>
      <c r="P307" s="35">
        <v>1.7893295296960458E-5</v>
      </c>
      <c r="Q307" s="35">
        <v>2.2171903954200018E-3</v>
      </c>
      <c r="R307" s="38">
        <v>46.784702711888016</v>
      </c>
      <c r="S307" s="35">
        <v>9.0651518758884625E-4</v>
      </c>
      <c r="T307" s="35">
        <v>9.06515187588846E-5</v>
      </c>
      <c r="U307" s="35">
        <v>3.8199449259506785E-5</v>
      </c>
      <c r="V307" s="38">
        <v>46.834107789611593</v>
      </c>
    </row>
    <row r="308" spans="2:22" x14ac:dyDescent="0.35">
      <c r="B308" s="43">
        <v>205</v>
      </c>
      <c r="C308" s="37" t="s">
        <v>92</v>
      </c>
      <c r="D308" s="37" t="s">
        <v>63</v>
      </c>
      <c r="E308" s="37" t="s">
        <v>24</v>
      </c>
      <c r="F308" s="36">
        <v>2</v>
      </c>
      <c r="G308" s="43" t="s">
        <v>90</v>
      </c>
      <c r="H308" s="35">
        <v>3.2770204084800011E-2</v>
      </c>
      <c r="I308" s="35">
        <v>2.8623671785887549E-6</v>
      </c>
      <c r="J308" s="35">
        <v>0</v>
      </c>
      <c r="K308" s="35">
        <v>3.901214771999998E-2</v>
      </c>
      <c r="L308" s="35">
        <v>7.4123080668000009E-4</v>
      </c>
      <c r="M308" s="35">
        <v>2.2236924200400004E-3</v>
      </c>
      <c r="N308" s="35">
        <v>2.9649232267200004E-3</v>
      </c>
      <c r="O308" s="35">
        <v>2.9649232267200004E-3</v>
      </c>
      <c r="P308" s="35">
        <v>5.8206831725497683E-5</v>
      </c>
      <c r="Q308" s="35">
        <v>2.1456681246000016E-3</v>
      </c>
      <c r="R308" s="38">
        <v>45.304625260083967</v>
      </c>
      <c r="S308" s="35">
        <v>8.7727276218275442E-4</v>
      </c>
      <c r="T308" s="35">
        <v>8.7727276218275421E-5</v>
      </c>
      <c r="U308" s="35">
        <v>3.6967208960813022E-5</v>
      </c>
      <c r="V308" s="38">
        <v>45.352436625622914</v>
      </c>
    </row>
    <row r="309" spans="2:22" x14ac:dyDescent="0.35">
      <c r="B309" s="43">
        <v>205</v>
      </c>
      <c r="C309" s="37" t="s">
        <v>92</v>
      </c>
      <c r="D309" s="37" t="s">
        <v>63</v>
      </c>
      <c r="E309" s="37" t="s">
        <v>25</v>
      </c>
      <c r="F309" s="36">
        <v>2</v>
      </c>
      <c r="G309" s="43" t="s">
        <v>90</v>
      </c>
      <c r="H309" s="35">
        <v>3.3862544220960009E-2</v>
      </c>
      <c r="I309" s="35">
        <v>2.8514169962690805E-6</v>
      </c>
      <c r="J309" s="35">
        <v>0</v>
      </c>
      <c r="K309" s="35">
        <v>4.031255264399998E-2</v>
      </c>
      <c r="L309" s="35">
        <v>7.6593850023600005E-4</v>
      </c>
      <c r="M309" s="35">
        <v>2.2978155007080002E-3</v>
      </c>
      <c r="N309" s="35">
        <v>3.0637540009440002E-3</v>
      </c>
      <c r="O309" s="35">
        <v>3.0637540009440002E-3</v>
      </c>
      <c r="P309" s="35">
        <v>5.7984157491244126E-5</v>
      </c>
      <c r="Q309" s="35">
        <v>2.2171903954200018E-3</v>
      </c>
      <c r="R309" s="38">
        <v>46.794163026058371</v>
      </c>
      <c r="S309" s="35">
        <v>9.0651518758884625E-4</v>
      </c>
      <c r="T309" s="35">
        <v>9.06515187588846E-5</v>
      </c>
      <c r="U309" s="35">
        <v>3.8199449259506785E-5</v>
      </c>
      <c r="V309" s="38">
        <v>46.843568103781962</v>
      </c>
    </row>
    <row r="310" spans="2:22" x14ac:dyDescent="0.35">
      <c r="B310" s="43">
        <v>205</v>
      </c>
      <c r="C310" s="37" t="s">
        <v>92</v>
      </c>
      <c r="D310" s="37" t="s">
        <v>63</v>
      </c>
      <c r="E310" s="37" t="s">
        <v>26</v>
      </c>
      <c r="F310" s="36">
        <v>2</v>
      </c>
      <c r="G310" s="43" t="s">
        <v>90</v>
      </c>
      <c r="H310" s="35">
        <v>2.465194825668442E-2</v>
      </c>
      <c r="I310" s="35">
        <v>2.4976553989178953E-6</v>
      </c>
      <c r="J310" s="35">
        <v>0</v>
      </c>
      <c r="K310" s="35">
        <v>2.9347557448433825E-2</v>
      </c>
      <c r="L310" s="35">
        <v>5.5760359152024278E-4</v>
      </c>
      <c r="M310" s="35">
        <v>1.6728107745607283E-3</v>
      </c>
      <c r="N310" s="35">
        <v>2.2304143660809711E-3</v>
      </c>
      <c r="O310" s="35">
        <v>2.2304143660809711E-3</v>
      </c>
      <c r="P310" s="35">
        <v>5.0790341854315268E-5</v>
      </c>
      <c r="Q310" s="35">
        <v>1.614115659663861E-3</v>
      </c>
      <c r="R310" s="38">
        <v>33.860908405509718</v>
      </c>
      <c r="S310" s="35">
        <v>6.599434866003482E-4</v>
      </c>
      <c r="T310" s="35">
        <v>6.5994348660034809E-5</v>
      </c>
      <c r="U310" s="35">
        <v>2.7809217182101815E-5</v>
      </c>
      <c r="V310" s="38">
        <v>33.896875325529436</v>
      </c>
    </row>
    <row r="311" spans="2:22" x14ac:dyDescent="0.35">
      <c r="B311" s="43">
        <v>205</v>
      </c>
      <c r="C311" s="37" t="s">
        <v>92</v>
      </c>
      <c r="D311" s="37" t="s">
        <v>63</v>
      </c>
      <c r="E311" s="37" t="s">
        <v>27</v>
      </c>
      <c r="F311" s="36">
        <v>3</v>
      </c>
      <c r="G311" s="43" t="s">
        <v>90</v>
      </c>
      <c r="H311" s="35">
        <v>4.5814030416592974E-2</v>
      </c>
      <c r="I311" s="35">
        <v>5.7811825287870909E-6</v>
      </c>
      <c r="J311" s="35">
        <v>0</v>
      </c>
      <c r="K311" s="35">
        <v>5.4540512400705912E-2</v>
      </c>
      <c r="L311" s="35">
        <v>1.0362697356134118E-3</v>
      </c>
      <c r="M311" s="35">
        <v>3.1088092068402352E-3</v>
      </c>
      <c r="N311" s="35">
        <v>4.1450789424536472E-3</v>
      </c>
      <c r="O311" s="35">
        <v>4.1450789424536472E-3</v>
      </c>
      <c r="P311" s="35">
        <v>1.1756154875748872E-4</v>
      </c>
      <c r="Q311" s="35">
        <v>2.9997281820388251E-3</v>
      </c>
      <c r="R311" s="38">
        <v>62.92017988082673</v>
      </c>
      <c r="S311" s="35">
        <v>1.2264617243849089E-3</v>
      </c>
      <c r="T311" s="35">
        <v>1.2264617243849105E-4</v>
      </c>
      <c r="U311" s="35">
        <v>5.1681607821685658E-5</v>
      </c>
      <c r="V311" s="38">
        <v>62.987022044805734</v>
      </c>
    </row>
    <row r="312" spans="2:22" x14ac:dyDescent="0.35">
      <c r="B312" s="43">
        <v>205</v>
      </c>
      <c r="C312" s="37" t="s">
        <v>92</v>
      </c>
      <c r="D312" s="37" t="s">
        <v>63</v>
      </c>
      <c r="E312" s="37" t="s">
        <v>28</v>
      </c>
      <c r="F312" s="36">
        <v>3</v>
      </c>
      <c r="G312" s="43" t="s">
        <v>90</v>
      </c>
      <c r="H312" s="35">
        <v>4.5814030416592974E-2</v>
      </c>
      <c r="I312" s="35">
        <v>5.2219846486121053E-6</v>
      </c>
      <c r="J312" s="35">
        <v>0</v>
      </c>
      <c r="K312" s="35">
        <v>5.4540512400705912E-2</v>
      </c>
      <c r="L312" s="35">
        <v>1.0362697356134118E-3</v>
      </c>
      <c r="M312" s="35">
        <v>3.1088092068402352E-3</v>
      </c>
      <c r="N312" s="35">
        <v>4.1450789424536472E-3</v>
      </c>
      <c r="O312" s="35">
        <v>4.1450789424536472E-3</v>
      </c>
      <c r="P312" s="35">
        <v>1.0619014359463045E-4</v>
      </c>
      <c r="Q312" s="35">
        <v>2.9997281820388251E-3</v>
      </c>
      <c r="R312" s="38">
        <v>62.688588932519366</v>
      </c>
      <c r="S312" s="35">
        <v>1.2264617243849089E-3</v>
      </c>
      <c r="T312" s="35">
        <v>1.2264617243849105E-4</v>
      </c>
      <c r="U312" s="35">
        <v>5.1681607821685658E-5</v>
      </c>
      <c r="V312" s="38">
        <v>62.75543109649837</v>
      </c>
    </row>
    <row r="313" spans="2:22" x14ac:dyDescent="0.35">
      <c r="B313" s="43">
        <v>205</v>
      </c>
      <c r="C313" s="37" t="s">
        <v>92</v>
      </c>
      <c r="D313" s="37" t="s">
        <v>63</v>
      </c>
      <c r="E313" s="37" t="s">
        <v>29</v>
      </c>
      <c r="F313" s="36">
        <v>3</v>
      </c>
      <c r="G313" s="43" t="s">
        <v>90</v>
      </c>
      <c r="H313" s="35">
        <v>4.4336158467670611E-2</v>
      </c>
      <c r="I313" s="35">
        <v>5.7216215254920368E-6</v>
      </c>
      <c r="J313" s="35">
        <v>0</v>
      </c>
      <c r="K313" s="35">
        <v>5.2781141032941209E-2</v>
      </c>
      <c r="L313" s="35">
        <v>1.0028416796258822E-3</v>
      </c>
      <c r="M313" s="35">
        <v>3.0085250388776469E-3</v>
      </c>
      <c r="N313" s="35">
        <v>4.011366718503529E-3</v>
      </c>
      <c r="O313" s="35">
        <v>4.011366718503529E-3</v>
      </c>
      <c r="P313" s="35">
        <v>1.1635036337144527E-4</v>
      </c>
      <c r="Q313" s="35">
        <v>2.9029627568117663E-3</v>
      </c>
      <c r="R313" s="38">
        <v>60.81911572103872</v>
      </c>
      <c r="S313" s="35">
        <v>1.1868984429531377E-3</v>
      </c>
      <c r="T313" s="35">
        <v>1.1868984429531393E-4</v>
      </c>
      <c r="U313" s="35">
        <v>5.001445918227645E-5</v>
      </c>
      <c r="V313" s="38">
        <v>60.883801686179659</v>
      </c>
    </row>
    <row r="314" spans="2:22" x14ac:dyDescent="0.35">
      <c r="B314" s="43">
        <v>205</v>
      </c>
      <c r="C314" s="37" t="s">
        <v>92</v>
      </c>
      <c r="D314" s="37" t="s">
        <v>63</v>
      </c>
      <c r="E314" s="37" t="s">
        <v>30</v>
      </c>
      <c r="F314" s="36">
        <v>4</v>
      </c>
      <c r="G314" s="43" t="s">
        <v>90</v>
      </c>
      <c r="H314" s="35">
        <v>4.5814030416592974E-2</v>
      </c>
      <c r="I314" s="35">
        <v>4.5791744716824862E-6</v>
      </c>
      <c r="J314" s="35">
        <v>0</v>
      </c>
      <c r="K314" s="35">
        <v>5.4540512400705912E-2</v>
      </c>
      <c r="L314" s="35">
        <v>1.0362697356134118E-3</v>
      </c>
      <c r="M314" s="35">
        <v>3.1088092068402352E-3</v>
      </c>
      <c r="N314" s="35">
        <v>4.1450789424536472E-3</v>
      </c>
      <c r="O314" s="35">
        <v>4.1450789424536472E-3</v>
      </c>
      <c r="P314" s="35">
        <v>9.3118464992436847E-5</v>
      </c>
      <c r="Q314" s="35">
        <v>2.9997281820388251E-3</v>
      </c>
      <c r="R314" s="38">
        <v>63.019127999521864</v>
      </c>
      <c r="S314" s="35">
        <v>1.2264617243849089E-3</v>
      </c>
      <c r="T314" s="35">
        <v>1.2264617243849105E-4</v>
      </c>
      <c r="U314" s="35">
        <v>5.1681607821685658E-5</v>
      </c>
      <c r="V314" s="38">
        <v>63.085970163500846</v>
      </c>
    </row>
    <row r="315" spans="2:22" x14ac:dyDescent="0.35">
      <c r="B315" s="43">
        <v>205</v>
      </c>
      <c r="C315" s="37" t="s">
        <v>92</v>
      </c>
      <c r="D315" s="37" t="s">
        <v>63</v>
      </c>
      <c r="E315" s="37" t="s">
        <v>31</v>
      </c>
      <c r="F315" s="36">
        <v>4</v>
      </c>
      <c r="G315" s="43" t="s">
        <v>90</v>
      </c>
      <c r="H315" s="35">
        <v>4.4336158467670611E-2</v>
      </c>
      <c r="I315" s="35">
        <v>5.1851764084503715E-6</v>
      </c>
      <c r="J315" s="35">
        <v>0</v>
      </c>
      <c r="K315" s="35">
        <v>5.2781141032941209E-2</v>
      </c>
      <c r="L315" s="35">
        <v>1.0028416796258822E-3</v>
      </c>
      <c r="M315" s="35">
        <v>3.0085250388776469E-3</v>
      </c>
      <c r="N315" s="35">
        <v>4.011366718503529E-3</v>
      </c>
      <c r="O315" s="35">
        <v>4.011366718503529E-3</v>
      </c>
      <c r="P315" s="35">
        <v>1.054416403777014E-4</v>
      </c>
      <c r="Q315" s="35">
        <v>2.9029627568117663E-3</v>
      </c>
      <c r="R315" s="38">
        <v>61.073141739433275</v>
      </c>
      <c r="S315" s="35">
        <v>1.1868984429531377E-3</v>
      </c>
      <c r="T315" s="35">
        <v>1.1868984429531393E-4</v>
      </c>
      <c r="U315" s="35">
        <v>5.001445918227645E-5</v>
      </c>
      <c r="V315" s="38">
        <v>61.137827704574207</v>
      </c>
    </row>
    <row r="316" spans="2:22" x14ac:dyDescent="0.35">
      <c r="B316" s="43">
        <v>205</v>
      </c>
      <c r="C316" s="37" t="s">
        <v>92</v>
      </c>
      <c r="D316" s="37" t="s">
        <v>63</v>
      </c>
      <c r="E316" s="37" t="s">
        <v>32</v>
      </c>
      <c r="F316" s="36">
        <v>4</v>
      </c>
      <c r="G316" s="43" t="s">
        <v>90</v>
      </c>
      <c r="H316" s="35">
        <v>4.5814030416592974E-2</v>
      </c>
      <c r="I316" s="35">
        <v>4.8741563207408851E-6</v>
      </c>
      <c r="J316" s="35">
        <v>0</v>
      </c>
      <c r="K316" s="35">
        <v>5.4540512400705912E-2</v>
      </c>
      <c r="L316" s="35">
        <v>1.0362697356134118E-3</v>
      </c>
      <c r="M316" s="35">
        <v>3.1088092068402352E-3</v>
      </c>
      <c r="N316" s="35">
        <v>4.1450789424536472E-3</v>
      </c>
      <c r="O316" s="35">
        <v>4.1450789424536472E-3</v>
      </c>
      <c r="P316" s="35">
        <v>9.9116982226233444E-5</v>
      </c>
      <c r="Q316" s="35">
        <v>2.9997281820388251E-3</v>
      </c>
      <c r="R316" s="38">
        <v>63.163363397040065</v>
      </c>
      <c r="S316" s="35">
        <v>1.2264617243849089E-3</v>
      </c>
      <c r="T316" s="35">
        <v>1.2264617243849105E-4</v>
      </c>
      <c r="U316" s="35">
        <v>5.1681607821685658E-5</v>
      </c>
      <c r="V316" s="38">
        <v>63.230205561019048</v>
      </c>
    </row>
    <row r="317" spans="2:22" x14ac:dyDescent="0.35">
      <c r="B317" s="40">
        <v>205</v>
      </c>
      <c r="C317" s="46" t="s">
        <v>92</v>
      </c>
      <c r="D317" s="46"/>
      <c r="E317" s="46" t="s">
        <v>62</v>
      </c>
      <c r="F317" s="41"/>
      <c r="G317" s="40"/>
      <c r="H317" s="57">
        <f>SUM(H305:H316)</f>
        <v>0.46261608755471767</v>
      </c>
      <c r="I317" s="57">
        <f>SUM(I305:I316)</f>
        <v>4.4989303495517718E-5</v>
      </c>
      <c r="J317" s="57">
        <f>SUM(J305:J316)</f>
        <v>0</v>
      </c>
      <c r="K317" s="57">
        <f>SUM(K305:K316)</f>
        <v>0.55073343756513971</v>
      </c>
      <c r="L317" s="57">
        <f>SUM(L305:L316)</f>
        <v>1.0463935313737655E-2</v>
      </c>
      <c r="M317" s="57">
        <f>SUM(M305:M316)</f>
        <v>3.1391805941212964E-2</v>
      </c>
      <c r="N317" s="57">
        <f>SUM(N305:N316)</f>
        <v>4.1855741254950618E-2</v>
      </c>
      <c r="O317" s="57">
        <f>SUM(O305:O316)</f>
        <v>4.1855741254950618E-2</v>
      </c>
      <c r="P317" s="57">
        <f>SUM(P305:P316)</f>
        <v>9.1486684084396387E-4</v>
      </c>
      <c r="Q317" s="57">
        <f>SUM(Q305:Q316)</f>
        <v>3.0290339066082705E-2</v>
      </c>
      <c r="R317" s="39">
        <f>SUM(R305:R316)</f>
        <v>637.13080347759376</v>
      </c>
      <c r="S317" s="57">
        <f>SUM(S305:S316)</f>
        <v>1.2384435931772216E-2</v>
      </c>
      <c r="T317" s="57">
        <f>SUM(T305:T316)</f>
        <v>1.2384435931772225E-3</v>
      </c>
      <c r="U317" s="57">
        <f>SUM(U305:U316)</f>
        <v>5.218650922348499E-4</v>
      </c>
      <c r="V317" s="39">
        <f>SUM(V305:V316)</f>
        <v>637.80575523587538</v>
      </c>
    </row>
    <row r="318" spans="2:22" x14ac:dyDescent="0.35">
      <c r="B318" s="43">
        <v>205</v>
      </c>
      <c r="C318" s="37" t="s">
        <v>91</v>
      </c>
      <c r="D318" s="37" t="s">
        <v>63</v>
      </c>
      <c r="E318" s="37" t="s">
        <v>21</v>
      </c>
      <c r="F318" s="36">
        <v>1</v>
      </c>
      <c r="G318" s="43" t="s">
        <v>90</v>
      </c>
      <c r="H318" s="35">
        <v>7.9676574637552993E-3</v>
      </c>
      <c r="I318" s="35">
        <v>5.904037733739693E-7</v>
      </c>
      <c r="J318" s="35">
        <v>0</v>
      </c>
      <c r="K318" s="35">
        <v>9.4853065044705892E-3</v>
      </c>
      <c r="L318" s="35">
        <v>1.8022082358494127E-4</v>
      </c>
      <c r="M318" s="35">
        <v>5.4066247075482317E-4</v>
      </c>
      <c r="N318" s="35">
        <v>7.2088329433976509E-4</v>
      </c>
      <c r="O318" s="35">
        <v>7.2088329433976509E-4</v>
      </c>
      <c r="P318" s="35">
        <v>1.2005983489449064E-5</v>
      </c>
      <c r="Q318" s="35">
        <v>5.2169185774588226E-4</v>
      </c>
      <c r="R318" s="38">
        <v>11.032823003790183</v>
      </c>
      <c r="S318" s="35">
        <v>2.1329769119737558E-4</v>
      </c>
      <c r="T318" s="35">
        <v>2.1329769119737572E-5</v>
      </c>
      <c r="U318" s="35">
        <v>8.9881057081192473E-6</v>
      </c>
      <c r="V318" s="38">
        <v>11.044447727960437</v>
      </c>
    </row>
    <row r="319" spans="2:22" x14ac:dyDescent="0.35">
      <c r="B319" s="43">
        <v>205</v>
      </c>
      <c r="C319" s="37" t="s">
        <v>91</v>
      </c>
      <c r="D319" s="37" t="s">
        <v>63</v>
      </c>
      <c r="E319" s="37" t="s">
        <v>22</v>
      </c>
      <c r="F319" s="36">
        <v>1</v>
      </c>
      <c r="G319" s="43" t="s">
        <v>90</v>
      </c>
      <c r="H319" s="35">
        <v>7.4536150467388283E-3</v>
      </c>
      <c r="I319" s="35">
        <v>4.7657293502667888E-7</v>
      </c>
      <c r="J319" s="35">
        <v>0</v>
      </c>
      <c r="K319" s="35">
        <v>8.8733512461176469E-3</v>
      </c>
      <c r="L319" s="35">
        <v>1.6859367367623538E-4</v>
      </c>
      <c r="M319" s="35">
        <v>5.0578102102870554E-4</v>
      </c>
      <c r="N319" s="35">
        <v>6.7437469470494151E-4</v>
      </c>
      <c r="O319" s="35">
        <v>6.7437469470494151E-4</v>
      </c>
      <c r="P319" s="35">
        <v>9.6912097237298234E-6</v>
      </c>
      <c r="Q319" s="35">
        <v>4.880343185364704E-4</v>
      </c>
      <c r="R319" s="38">
        <v>10.30903262060365</v>
      </c>
      <c r="S319" s="35">
        <v>1.9953654982980297E-4</v>
      </c>
      <c r="T319" s="35">
        <v>1.9953654982980308E-5</v>
      </c>
      <c r="U319" s="35">
        <v>8.4082279204986499E-6</v>
      </c>
      <c r="V319" s="38">
        <v>10.319907362569367</v>
      </c>
    </row>
    <row r="320" spans="2:22" x14ac:dyDescent="0.35">
      <c r="B320" s="43">
        <v>205</v>
      </c>
      <c r="C320" s="37" t="s">
        <v>91</v>
      </c>
      <c r="D320" s="37" t="s">
        <v>63</v>
      </c>
      <c r="E320" s="37" t="s">
        <v>23</v>
      </c>
      <c r="F320" s="36">
        <v>1</v>
      </c>
      <c r="G320" s="43" t="s">
        <v>90</v>
      </c>
      <c r="H320" s="35">
        <v>7.9676574637552993E-3</v>
      </c>
      <c r="I320" s="35">
        <v>2.070392958292367E-7</v>
      </c>
      <c r="J320" s="35">
        <v>0</v>
      </c>
      <c r="K320" s="35">
        <v>9.4853065044705892E-3</v>
      </c>
      <c r="L320" s="35">
        <v>1.8022082358494127E-4</v>
      </c>
      <c r="M320" s="35">
        <v>5.4066247075482317E-4</v>
      </c>
      <c r="N320" s="35">
        <v>7.2088329433976509E-4</v>
      </c>
      <c r="O320" s="35">
        <v>7.2088329433976509E-4</v>
      </c>
      <c r="P320" s="35">
        <v>4.2101871286965777E-6</v>
      </c>
      <c r="Q320" s="35">
        <v>5.2169185774588226E-4</v>
      </c>
      <c r="R320" s="38">
        <v>11.00816534397365</v>
      </c>
      <c r="S320" s="35">
        <v>2.1329769119737558E-4</v>
      </c>
      <c r="T320" s="35">
        <v>2.1329769119737572E-5</v>
      </c>
      <c r="U320" s="35">
        <v>8.9881057081192473E-6</v>
      </c>
      <c r="V320" s="38">
        <v>11.019790068143902</v>
      </c>
    </row>
    <row r="321" spans="2:22" x14ac:dyDescent="0.35">
      <c r="B321" s="43">
        <v>205</v>
      </c>
      <c r="C321" s="37" t="s">
        <v>91</v>
      </c>
      <c r="D321" s="37" t="s">
        <v>63</v>
      </c>
      <c r="E321" s="37" t="s">
        <v>24</v>
      </c>
      <c r="F321" s="36">
        <v>2</v>
      </c>
      <c r="G321" s="43" t="s">
        <v>90</v>
      </c>
      <c r="H321" s="35">
        <v>7.7106362552470638E-3</v>
      </c>
      <c r="I321" s="35">
        <v>6.7349815966794221E-7</v>
      </c>
      <c r="J321" s="35">
        <v>0</v>
      </c>
      <c r="K321" s="35">
        <v>9.1793288752941172E-3</v>
      </c>
      <c r="L321" s="35">
        <v>1.7440724863058833E-4</v>
      </c>
      <c r="M321" s="35">
        <v>5.2322174589176441E-4</v>
      </c>
      <c r="N321" s="35">
        <v>6.976289945223533E-4</v>
      </c>
      <c r="O321" s="35">
        <v>6.976289945223533E-4</v>
      </c>
      <c r="P321" s="35">
        <v>1.3695725111881807E-5</v>
      </c>
      <c r="Q321" s="35">
        <v>5.0486308814117636E-4</v>
      </c>
      <c r="R321" s="38">
        <v>10.659911825902109</v>
      </c>
      <c r="S321" s="35">
        <v>2.0641712051358926E-4</v>
      </c>
      <c r="T321" s="35">
        <v>2.064171205135894E-5</v>
      </c>
      <c r="U321" s="35">
        <v>8.6981668143089486E-6</v>
      </c>
      <c r="V321" s="38">
        <v>10.671161558970098</v>
      </c>
    </row>
    <row r="322" spans="2:22" x14ac:dyDescent="0.35">
      <c r="B322" s="43">
        <v>205</v>
      </c>
      <c r="C322" s="37" t="s">
        <v>91</v>
      </c>
      <c r="D322" s="37" t="s">
        <v>63</v>
      </c>
      <c r="E322" s="37" t="s">
        <v>25</v>
      </c>
      <c r="F322" s="36">
        <v>2</v>
      </c>
      <c r="G322" s="43" t="s">
        <v>90</v>
      </c>
      <c r="H322" s="35">
        <v>7.9676574637552993E-3</v>
      </c>
      <c r="I322" s="35">
        <v>6.7092164618096008E-7</v>
      </c>
      <c r="J322" s="35">
        <v>0</v>
      </c>
      <c r="K322" s="35">
        <v>9.4853065044705892E-3</v>
      </c>
      <c r="L322" s="35">
        <v>1.8022082358494127E-4</v>
      </c>
      <c r="M322" s="35">
        <v>5.4066247075482317E-4</v>
      </c>
      <c r="N322" s="35">
        <v>7.2088329433976509E-4</v>
      </c>
      <c r="O322" s="35">
        <v>7.2088329433976509E-4</v>
      </c>
      <c r="P322" s="35">
        <v>1.3643331174410379E-5</v>
      </c>
      <c r="Q322" s="35">
        <v>5.2169185774588226E-4</v>
      </c>
      <c r="R322" s="38">
        <v>11.010391300249028</v>
      </c>
      <c r="S322" s="35">
        <v>2.1329769119737558E-4</v>
      </c>
      <c r="T322" s="35">
        <v>2.1329769119737572E-5</v>
      </c>
      <c r="U322" s="35">
        <v>8.9881057081192473E-6</v>
      </c>
      <c r="V322" s="38">
        <v>11.022016024419283</v>
      </c>
    </row>
    <row r="323" spans="2:22" x14ac:dyDescent="0.35">
      <c r="B323" s="43">
        <v>205</v>
      </c>
      <c r="C323" s="37" t="s">
        <v>91</v>
      </c>
      <c r="D323" s="37" t="s">
        <v>63</v>
      </c>
      <c r="E323" s="37" t="s">
        <v>26</v>
      </c>
      <c r="F323" s="36">
        <v>2</v>
      </c>
      <c r="G323" s="43" t="s">
        <v>90</v>
      </c>
      <c r="H323" s="35">
        <v>7.7106362552470638E-3</v>
      </c>
      <c r="I323" s="35">
        <v>8.6150111733471074E-7</v>
      </c>
      <c r="J323" s="35">
        <v>0</v>
      </c>
      <c r="K323" s="35">
        <v>9.1793288752941172E-3</v>
      </c>
      <c r="L323" s="35">
        <v>1.7440724863058833E-4</v>
      </c>
      <c r="M323" s="35">
        <v>5.2322174589176441E-4</v>
      </c>
      <c r="N323" s="35">
        <v>6.976289945223533E-4</v>
      </c>
      <c r="O323" s="35">
        <v>6.976289945223533E-4</v>
      </c>
      <c r="P323" s="35">
        <v>1.7518804345972508E-5</v>
      </c>
      <c r="Q323" s="35">
        <v>5.0486308814117636E-4</v>
      </c>
      <c r="R323" s="38">
        <v>10.588241534920474</v>
      </c>
      <c r="S323" s="35">
        <v>2.0641712051358926E-4</v>
      </c>
      <c r="T323" s="35">
        <v>2.064171205135894E-5</v>
      </c>
      <c r="U323" s="35">
        <v>8.6981668143089486E-6</v>
      </c>
      <c r="V323" s="38">
        <v>10.599491267988471</v>
      </c>
    </row>
    <row r="324" spans="2:22" x14ac:dyDescent="0.35">
      <c r="B324" s="43">
        <v>205</v>
      </c>
      <c r="C324" s="37" t="s">
        <v>91</v>
      </c>
      <c r="D324" s="37" t="s">
        <v>63</v>
      </c>
      <c r="E324" s="37" t="s">
        <v>27</v>
      </c>
      <c r="F324" s="36">
        <v>3</v>
      </c>
      <c r="G324" s="43" t="s">
        <v>90</v>
      </c>
      <c r="H324" s="35">
        <v>7.9676574637552993E-3</v>
      </c>
      <c r="I324" s="35">
        <v>1.0054230484847109E-6</v>
      </c>
      <c r="J324" s="35">
        <v>0</v>
      </c>
      <c r="K324" s="35">
        <v>9.4853065044705892E-3</v>
      </c>
      <c r="L324" s="35">
        <v>1.8022082358494127E-4</v>
      </c>
      <c r="M324" s="35">
        <v>5.4066247075482317E-4</v>
      </c>
      <c r="N324" s="35">
        <v>7.2088329433976509E-4</v>
      </c>
      <c r="O324" s="35">
        <v>7.2088329433976509E-4</v>
      </c>
      <c r="P324" s="35">
        <v>2.0445486740432822E-5</v>
      </c>
      <c r="Q324" s="35">
        <v>5.2169185774588226E-4</v>
      </c>
      <c r="R324" s="38">
        <v>10.942639979274214</v>
      </c>
      <c r="S324" s="35">
        <v>2.1329769119737558E-4</v>
      </c>
      <c r="T324" s="35">
        <v>2.1329769119737572E-5</v>
      </c>
      <c r="U324" s="35">
        <v>8.9881057081192473E-6</v>
      </c>
      <c r="V324" s="38">
        <v>10.954264703444473</v>
      </c>
    </row>
    <row r="325" spans="2:22" x14ac:dyDescent="0.35">
      <c r="B325" s="43">
        <v>205</v>
      </c>
      <c r="C325" s="37" t="s">
        <v>91</v>
      </c>
      <c r="D325" s="37" t="s">
        <v>63</v>
      </c>
      <c r="E325" s="37" t="s">
        <v>28</v>
      </c>
      <c r="F325" s="36">
        <v>3</v>
      </c>
      <c r="G325" s="43" t="s">
        <v>90</v>
      </c>
      <c r="H325" s="35">
        <v>7.9676574637552993E-3</v>
      </c>
      <c r="I325" s="35">
        <v>9.0817124323688793E-7</v>
      </c>
      <c r="J325" s="35">
        <v>0</v>
      </c>
      <c r="K325" s="35">
        <v>9.4853065044705892E-3</v>
      </c>
      <c r="L325" s="35">
        <v>1.8022082358494127E-4</v>
      </c>
      <c r="M325" s="35">
        <v>5.4066247075482317E-4</v>
      </c>
      <c r="N325" s="35">
        <v>7.2088329433976509E-4</v>
      </c>
      <c r="O325" s="35">
        <v>7.2088329433976509E-4</v>
      </c>
      <c r="P325" s="35">
        <v>1.8467851059935718E-5</v>
      </c>
      <c r="Q325" s="35">
        <v>5.2169185774588226E-4</v>
      </c>
      <c r="R325" s="38">
        <v>10.902363292612065</v>
      </c>
      <c r="S325" s="35">
        <v>2.1329769119737558E-4</v>
      </c>
      <c r="T325" s="35">
        <v>2.1329769119737572E-5</v>
      </c>
      <c r="U325" s="35">
        <v>8.9881057081192473E-6</v>
      </c>
      <c r="V325" s="38">
        <v>10.913988016782323</v>
      </c>
    </row>
    <row r="326" spans="2:22" x14ac:dyDescent="0.35">
      <c r="B326" s="43">
        <v>205</v>
      </c>
      <c r="C326" s="37" t="s">
        <v>91</v>
      </c>
      <c r="D326" s="37" t="s">
        <v>63</v>
      </c>
      <c r="E326" s="37" t="s">
        <v>29</v>
      </c>
      <c r="F326" s="36">
        <v>3</v>
      </c>
      <c r="G326" s="43" t="s">
        <v>90</v>
      </c>
      <c r="H326" s="35">
        <v>7.7106362552470638E-3</v>
      </c>
      <c r="I326" s="35">
        <v>9.9506461312904936E-7</v>
      </c>
      <c r="J326" s="35">
        <v>0</v>
      </c>
      <c r="K326" s="35">
        <v>9.1793288752941172E-3</v>
      </c>
      <c r="L326" s="35">
        <v>1.7440724863058833E-4</v>
      </c>
      <c r="M326" s="35">
        <v>5.2322174589176441E-4</v>
      </c>
      <c r="N326" s="35">
        <v>6.976289945223533E-4</v>
      </c>
      <c r="O326" s="35">
        <v>6.976289945223533E-4</v>
      </c>
      <c r="P326" s="35">
        <v>2.0234845803729609E-5</v>
      </c>
      <c r="Q326" s="35">
        <v>5.0486308814117636E-4</v>
      </c>
      <c r="R326" s="38">
        <v>10.577237516702386</v>
      </c>
      <c r="S326" s="35">
        <v>2.0641712051358926E-4</v>
      </c>
      <c r="T326" s="35">
        <v>2.064171205135894E-5</v>
      </c>
      <c r="U326" s="35">
        <v>8.6981668143089486E-6</v>
      </c>
      <c r="V326" s="38">
        <v>10.588487249770376</v>
      </c>
    </row>
    <row r="327" spans="2:22" x14ac:dyDescent="0.35">
      <c r="B327" s="43">
        <v>205</v>
      </c>
      <c r="C327" s="37" t="s">
        <v>91</v>
      </c>
      <c r="D327" s="37" t="s">
        <v>63</v>
      </c>
      <c r="E327" s="37" t="s">
        <v>30</v>
      </c>
      <c r="F327" s="36">
        <v>4</v>
      </c>
      <c r="G327" s="43" t="s">
        <v>90</v>
      </c>
      <c r="H327" s="35">
        <v>7.9676574637552993E-3</v>
      </c>
      <c r="I327" s="35">
        <v>7.9637816898825802E-7</v>
      </c>
      <c r="J327" s="35">
        <v>0</v>
      </c>
      <c r="K327" s="35">
        <v>9.4853065044705892E-3</v>
      </c>
      <c r="L327" s="35">
        <v>1.8022082358494127E-4</v>
      </c>
      <c r="M327" s="35">
        <v>5.4066247075482317E-4</v>
      </c>
      <c r="N327" s="35">
        <v>7.2088329433976509E-4</v>
      </c>
      <c r="O327" s="35">
        <v>7.2088329433976509E-4</v>
      </c>
      <c r="P327" s="35">
        <v>1.6194515650858578E-5</v>
      </c>
      <c r="Q327" s="35">
        <v>5.2169185774588226E-4</v>
      </c>
      <c r="R327" s="38">
        <v>10.959848347742932</v>
      </c>
      <c r="S327" s="35">
        <v>2.1329769119737558E-4</v>
      </c>
      <c r="T327" s="35">
        <v>2.1329769119737572E-5</v>
      </c>
      <c r="U327" s="35">
        <v>8.9881057081192473E-6</v>
      </c>
      <c r="V327" s="38">
        <v>10.97147307191319</v>
      </c>
    </row>
    <row r="328" spans="2:22" x14ac:dyDescent="0.35">
      <c r="B328" s="43">
        <v>205</v>
      </c>
      <c r="C328" s="37" t="s">
        <v>91</v>
      </c>
      <c r="D328" s="37" t="s">
        <v>63</v>
      </c>
      <c r="E328" s="37" t="s">
        <v>31</v>
      </c>
      <c r="F328" s="36">
        <v>4</v>
      </c>
      <c r="G328" s="43" t="s">
        <v>90</v>
      </c>
      <c r="H328" s="35">
        <v>7.7106362552470638E-3</v>
      </c>
      <c r="I328" s="35">
        <v>9.0176981016528213E-7</v>
      </c>
      <c r="J328" s="35">
        <v>0</v>
      </c>
      <c r="K328" s="35">
        <v>9.1793288752941172E-3</v>
      </c>
      <c r="L328" s="35">
        <v>1.7440724863058833E-4</v>
      </c>
      <c r="M328" s="35">
        <v>5.2322174589176441E-4</v>
      </c>
      <c r="N328" s="35">
        <v>6.976289945223533E-4</v>
      </c>
      <c r="O328" s="35">
        <v>6.976289945223533E-4</v>
      </c>
      <c r="P328" s="35">
        <v>1.8337676587426327E-5</v>
      </c>
      <c r="Q328" s="35">
        <v>5.0486308814117636E-4</v>
      </c>
      <c r="R328" s="38">
        <v>10.621415954684046</v>
      </c>
      <c r="S328" s="35">
        <v>2.0641712051358926E-4</v>
      </c>
      <c r="T328" s="35">
        <v>2.064171205135894E-5</v>
      </c>
      <c r="U328" s="35">
        <v>8.6981668143089486E-6</v>
      </c>
      <c r="V328" s="38">
        <v>10.632665687752032</v>
      </c>
    </row>
    <row r="329" spans="2:22" x14ac:dyDescent="0.35">
      <c r="B329" s="43">
        <v>205</v>
      </c>
      <c r="C329" s="37" t="s">
        <v>91</v>
      </c>
      <c r="D329" s="37" t="s">
        <v>63</v>
      </c>
      <c r="E329" s="37" t="s">
        <v>32</v>
      </c>
      <c r="F329" s="36">
        <v>4</v>
      </c>
      <c r="G329" s="43" t="s">
        <v>90</v>
      </c>
      <c r="H329" s="35">
        <v>7.9676574637552993E-3</v>
      </c>
      <c r="I329" s="35">
        <v>8.4767936012884942E-7</v>
      </c>
      <c r="J329" s="35">
        <v>0</v>
      </c>
      <c r="K329" s="35">
        <v>9.4853065044705892E-3</v>
      </c>
      <c r="L329" s="35">
        <v>1.8022082358494127E-4</v>
      </c>
      <c r="M329" s="35">
        <v>5.4066247075482317E-4</v>
      </c>
      <c r="N329" s="35">
        <v>7.2088329433976509E-4</v>
      </c>
      <c r="O329" s="35">
        <v>7.2088329433976509E-4</v>
      </c>
      <c r="P329" s="35">
        <v>1.7237736039344942E-5</v>
      </c>
      <c r="Q329" s="35">
        <v>5.2169185774588226E-4</v>
      </c>
      <c r="R329" s="38">
        <v>10.984932764702618</v>
      </c>
      <c r="S329" s="35">
        <v>2.1329769119737558E-4</v>
      </c>
      <c r="T329" s="35">
        <v>2.1329769119737572E-5</v>
      </c>
      <c r="U329" s="35">
        <v>8.9881057081192473E-6</v>
      </c>
      <c r="V329" s="38">
        <v>10.996557488872876</v>
      </c>
    </row>
    <row r="330" spans="2:22" x14ac:dyDescent="0.35">
      <c r="B330" s="40">
        <v>205</v>
      </c>
      <c r="C330" s="46" t="s">
        <v>91</v>
      </c>
      <c r="D330" s="46"/>
      <c r="E330" s="46" t="s">
        <v>62</v>
      </c>
      <c r="F330" s="41"/>
      <c r="G330" s="40"/>
      <c r="H330" s="57">
        <f>SUM(H318:H329)</f>
        <v>9.4069762314014191E-2</v>
      </c>
      <c r="I330" s="57">
        <f>SUM(I318:I329)</f>
        <v>8.9344231715465351E-6</v>
      </c>
      <c r="J330" s="57">
        <f>SUM(J318:J329)</f>
        <v>0</v>
      </c>
      <c r="K330" s="57">
        <f>SUM(K318:K329)</f>
        <v>0.11198781227858824</v>
      </c>
      <c r="L330" s="57">
        <f>SUM(L318:L329)</f>
        <v>2.1277684332931773E-3</v>
      </c>
      <c r="M330" s="57">
        <f>SUM(M318:M329)</f>
        <v>6.3833052998795246E-3</v>
      </c>
      <c r="N330" s="57">
        <f>SUM(N318:N329)</f>
        <v>8.5110737331727093E-3</v>
      </c>
      <c r="O330" s="57">
        <f>SUM(O318:O329)</f>
        <v>8.5110737331727093E-3</v>
      </c>
      <c r="P330" s="57">
        <f>SUM(P318:P329)</f>
        <v>1.8168335285586814E-4</v>
      </c>
      <c r="Q330" s="57">
        <f>SUM(Q318:Q329)</f>
        <v>6.1593296753223517E-3</v>
      </c>
      <c r="R330" s="39">
        <f>SUM(R318:R329)</f>
        <v>129.59700348515736</v>
      </c>
      <c r="S330" s="57">
        <f>SUM(S318:S329)</f>
        <v>2.5182888702657892E-3</v>
      </c>
      <c r="T330" s="57">
        <f>SUM(T318:T329)</f>
        <v>2.5182888702657909E-4</v>
      </c>
      <c r="U330" s="57">
        <f>SUM(U318:U329)</f>
        <v>1.0611763513456919E-4</v>
      </c>
      <c r="V330" s="39">
        <f>SUM(V318:V329)</f>
        <v>129.73425022858686</v>
      </c>
    </row>
    <row r="331" spans="2:22" x14ac:dyDescent="0.35">
      <c r="B331" s="43">
        <v>205</v>
      </c>
      <c r="C331" s="37" t="s">
        <v>89</v>
      </c>
      <c r="D331" s="37" t="s">
        <v>63</v>
      </c>
      <c r="E331" s="37" t="s">
        <v>21</v>
      </c>
      <c r="F331" s="36">
        <v>1</v>
      </c>
      <c r="G331" s="43" t="s">
        <v>90</v>
      </c>
      <c r="H331" s="35">
        <v>27.478989886351222</v>
      </c>
      <c r="I331" s="35">
        <v>0</v>
      </c>
      <c r="J331" s="35">
        <v>0</v>
      </c>
      <c r="K331" s="35">
        <v>6.782473002801753</v>
      </c>
      <c r="L331" s="35">
        <v>0.18579438733165121</v>
      </c>
      <c r="M331" s="35">
        <v>0.55738316199495375</v>
      </c>
      <c r="N331" s="35">
        <v>0.74317754932660485</v>
      </c>
      <c r="O331" s="35">
        <v>0.74317754932660485</v>
      </c>
      <c r="P331" s="35">
        <v>0</v>
      </c>
      <c r="Q331" s="35">
        <v>10.380704276781975</v>
      </c>
      <c r="R331" s="38">
        <v>11283.217342520009</v>
      </c>
      <c r="S331" s="35">
        <v>29.295930999474724</v>
      </c>
      <c r="T331" s="35">
        <v>0.13193652009894649</v>
      </c>
      <c r="U331" s="35">
        <v>0.30106751947554455</v>
      </c>
      <c r="V331" s="38">
        <v>12138.466588331525</v>
      </c>
    </row>
    <row r="332" spans="2:22" x14ac:dyDescent="0.35">
      <c r="B332" s="43">
        <v>205</v>
      </c>
      <c r="C332" s="37" t="s">
        <v>89</v>
      </c>
      <c r="D332" s="37" t="s">
        <v>63</v>
      </c>
      <c r="E332" s="37" t="s">
        <v>22</v>
      </c>
      <c r="F332" s="36">
        <v>1</v>
      </c>
      <c r="G332" s="43" t="s">
        <v>90</v>
      </c>
      <c r="H332" s="35">
        <v>38.342890982205645</v>
      </c>
      <c r="I332" s="35">
        <v>0</v>
      </c>
      <c r="J332" s="35">
        <v>0</v>
      </c>
      <c r="K332" s="35">
        <v>9.4639440536841537</v>
      </c>
      <c r="L332" s="35">
        <v>0.25924875579584622</v>
      </c>
      <c r="M332" s="35">
        <v>0.77774626738753838</v>
      </c>
      <c r="N332" s="35">
        <v>1.0369950231833849</v>
      </c>
      <c r="O332" s="35">
        <v>1.0369950231833849</v>
      </c>
      <c r="P332" s="35">
        <v>0</v>
      </c>
      <c r="Q332" s="35">
        <v>10.796468816101767</v>
      </c>
      <c r="R332" s="38">
        <v>13080.594101380488</v>
      </c>
      <c r="S332" s="35">
        <v>35.239932204074094</v>
      </c>
      <c r="T332" s="35">
        <v>0.18409801916475121</v>
      </c>
      <c r="U332" s="35">
        <v>0.26969099489924236</v>
      </c>
      <c r="V332" s="38">
        <v>14116.098178173215</v>
      </c>
    </row>
    <row r="333" spans="2:22" x14ac:dyDescent="0.35">
      <c r="B333" s="43">
        <v>205</v>
      </c>
      <c r="C333" s="37" t="s">
        <v>89</v>
      </c>
      <c r="D333" s="37" t="s">
        <v>63</v>
      </c>
      <c r="E333" s="37" t="s">
        <v>23</v>
      </c>
      <c r="F333" s="36">
        <v>1</v>
      </c>
      <c r="G333" s="43" t="s">
        <v>90</v>
      </c>
      <c r="H333" s="35">
        <v>47.077095785680207</v>
      </c>
      <c r="I333" s="35">
        <v>0</v>
      </c>
      <c r="J333" s="35">
        <v>0</v>
      </c>
      <c r="K333" s="35">
        <v>11.619755039659728</v>
      </c>
      <c r="L333" s="35">
        <v>0.31830355500797974</v>
      </c>
      <c r="M333" s="35">
        <v>0.9549106650239394</v>
      </c>
      <c r="N333" s="35">
        <v>1.273214220031919</v>
      </c>
      <c r="O333" s="35">
        <v>1.273214220031919</v>
      </c>
      <c r="P333" s="35">
        <v>0</v>
      </c>
      <c r="Q333" s="35">
        <v>11.920935476114263</v>
      </c>
      <c r="R333" s="38">
        <v>15608.148409398014</v>
      </c>
      <c r="S333" s="35">
        <v>42.765908998775757</v>
      </c>
      <c r="T333" s="35">
        <v>0.22603407985577068</v>
      </c>
      <c r="U333" s="35">
        <v>0.28080033459039394</v>
      </c>
      <c r="V333" s="38">
        <v>16865.492892525515</v>
      </c>
    </row>
    <row r="334" spans="2:22" x14ac:dyDescent="0.35">
      <c r="B334" s="43">
        <v>205</v>
      </c>
      <c r="C334" s="37" t="s">
        <v>89</v>
      </c>
      <c r="D334" s="37" t="s">
        <v>63</v>
      </c>
      <c r="E334" s="37" t="s">
        <v>24</v>
      </c>
      <c r="F334" s="36">
        <v>2</v>
      </c>
      <c r="G334" s="43" t="s">
        <v>90</v>
      </c>
      <c r="H334" s="35">
        <v>38.868333118919182</v>
      </c>
      <c r="I334" s="35">
        <v>0</v>
      </c>
      <c r="J334" s="35">
        <v>0</v>
      </c>
      <c r="K334" s="35">
        <v>9.5936357607495601</v>
      </c>
      <c r="L334" s="35">
        <v>0.26280144096632296</v>
      </c>
      <c r="M334" s="35">
        <v>0.788404322898969</v>
      </c>
      <c r="N334" s="35">
        <v>1.0512057638652919</v>
      </c>
      <c r="O334" s="35">
        <v>1.0512057638652919</v>
      </c>
      <c r="P334" s="35">
        <v>0</v>
      </c>
      <c r="Q334" s="35">
        <v>8.5388023062122169</v>
      </c>
      <c r="R334" s="38">
        <v>11830.792699621819</v>
      </c>
      <c r="S334" s="35">
        <v>33.704238995271005</v>
      </c>
      <c r="T334" s="35">
        <v>0.18662085596908987</v>
      </c>
      <c r="U334" s="35">
        <v>0.36567257198751196</v>
      </c>
      <c r="V334" s="38">
        <v>12823.965918321215</v>
      </c>
    </row>
    <row r="335" spans="2:22" x14ac:dyDescent="0.35">
      <c r="B335" s="43">
        <v>205</v>
      </c>
      <c r="C335" s="37" t="s">
        <v>89</v>
      </c>
      <c r="D335" s="37" t="s">
        <v>63</v>
      </c>
      <c r="E335" s="37" t="s">
        <v>25</v>
      </c>
      <c r="F335" s="36">
        <v>2</v>
      </c>
      <c r="G335" s="43" t="s">
        <v>90</v>
      </c>
      <c r="H335" s="35">
        <v>21.550957917147702</v>
      </c>
      <c r="I335" s="35">
        <v>0</v>
      </c>
      <c r="J335" s="35">
        <v>0</v>
      </c>
      <c r="K335" s="35">
        <v>5.319292698243351</v>
      </c>
      <c r="L335" s="35">
        <v>0.14571303527483231</v>
      </c>
      <c r="M335" s="35">
        <v>0.43713910582449711</v>
      </c>
      <c r="N335" s="35">
        <v>0.58285214109932926</v>
      </c>
      <c r="O335" s="35">
        <v>0.58285214109932926</v>
      </c>
      <c r="P335" s="35">
        <v>0</v>
      </c>
      <c r="Q335" s="35">
        <v>10.127659189488115</v>
      </c>
      <c r="R335" s="38">
        <v>7163.9730160508652</v>
      </c>
      <c r="S335" s="35">
        <v>16.552154485397086</v>
      </c>
      <c r="T335" s="35">
        <v>0.10347390512340482</v>
      </c>
      <c r="U335" s="35">
        <v>0.70763286065944775</v>
      </c>
      <c r="V335" s="38">
        <v>7654.8539264996834</v>
      </c>
    </row>
    <row r="336" spans="2:22" x14ac:dyDescent="0.35">
      <c r="B336" s="43">
        <v>205</v>
      </c>
      <c r="C336" s="37" t="s">
        <v>89</v>
      </c>
      <c r="D336" s="37" t="s">
        <v>63</v>
      </c>
      <c r="E336" s="37" t="s">
        <v>26</v>
      </c>
      <c r="F336" s="36">
        <v>2</v>
      </c>
      <c r="G336" s="43" t="s">
        <v>90</v>
      </c>
      <c r="H336" s="35">
        <v>29.77856571612778</v>
      </c>
      <c r="I336" s="35">
        <v>0</v>
      </c>
      <c r="J336" s="35">
        <v>0</v>
      </c>
      <c r="K336" s="35">
        <v>7.3500634072475117</v>
      </c>
      <c r="L336" s="35">
        <v>0.20134256738423106</v>
      </c>
      <c r="M336" s="35">
        <v>0.60402770215269341</v>
      </c>
      <c r="N336" s="35">
        <v>0.80537026953692425</v>
      </c>
      <c r="O336" s="35">
        <v>0.80537026953692425</v>
      </c>
      <c r="P336" s="35">
        <v>0</v>
      </c>
      <c r="Q336" s="35">
        <v>13.129232526037349</v>
      </c>
      <c r="R336" s="38">
        <v>9698.0291697513749</v>
      </c>
      <c r="S336" s="35">
        <v>22.913279551316929</v>
      </c>
      <c r="T336" s="35">
        <v>0.1429776112722092</v>
      </c>
      <c r="U336" s="35">
        <v>1.0150156391977263</v>
      </c>
      <c r="V336" s="38">
        <v>10377.490064175383</v>
      </c>
    </row>
    <row r="337" spans="2:22" x14ac:dyDescent="0.35">
      <c r="B337" s="43">
        <v>205</v>
      </c>
      <c r="C337" s="37" t="s">
        <v>89</v>
      </c>
      <c r="D337" s="37" t="s">
        <v>63</v>
      </c>
      <c r="E337" s="37" t="s">
        <v>27</v>
      </c>
      <c r="F337" s="36">
        <v>3</v>
      </c>
      <c r="G337" s="43" t="s">
        <v>90</v>
      </c>
      <c r="H337" s="35">
        <v>49.265648582263694</v>
      </c>
      <c r="I337" s="35">
        <v>0</v>
      </c>
      <c r="J337" s="35">
        <v>0</v>
      </c>
      <c r="K337" s="35">
        <v>12.159942299796485</v>
      </c>
      <c r="L337" s="35">
        <v>0.33310107222625895</v>
      </c>
      <c r="M337" s="35">
        <v>0.99930321667877675</v>
      </c>
      <c r="N337" s="35">
        <v>1.3324042889050358</v>
      </c>
      <c r="O337" s="35">
        <v>1.3324042889050358</v>
      </c>
      <c r="P337" s="35">
        <v>0</v>
      </c>
      <c r="Q337" s="35">
        <v>12.181768609149948</v>
      </c>
      <c r="R337" s="38">
        <v>15858.929576447468</v>
      </c>
      <c r="S337" s="35">
        <v>42.163585811151762</v>
      </c>
      <c r="T337" s="35">
        <v>0.23654210948962068</v>
      </c>
      <c r="U337" s="35">
        <v>1.3463430212815104</v>
      </c>
      <c r="V337" s="38">
        <v>17102.193638174467</v>
      </c>
    </row>
    <row r="338" spans="2:22" x14ac:dyDescent="0.35">
      <c r="B338" s="43">
        <v>205</v>
      </c>
      <c r="C338" s="37" t="s">
        <v>89</v>
      </c>
      <c r="D338" s="37" t="s">
        <v>63</v>
      </c>
      <c r="E338" s="37" t="s">
        <v>28</v>
      </c>
      <c r="F338" s="36">
        <v>3</v>
      </c>
      <c r="G338" s="43" t="s">
        <v>90</v>
      </c>
      <c r="H338" s="35">
        <v>36.56269213985906</v>
      </c>
      <c r="I338" s="35">
        <v>0</v>
      </c>
      <c r="J338" s="35">
        <v>0</v>
      </c>
      <c r="K338" s="35">
        <v>9.0245483321612152</v>
      </c>
      <c r="L338" s="35">
        <v>0.24721225246693065</v>
      </c>
      <c r="M338" s="35">
        <v>0.74163675740079205</v>
      </c>
      <c r="N338" s="35">
        <v>0.98884900986772262</v>
      </c>
      <c r="O338" s="35">
        <v>0.98884900986772262</v>
      </c>
      <c r="P338" s="35">
        <v>0</v>
      </c>
      <c r="Q338" s="35">
        <v>8.3609983806784793</v>
      </c>
      <c r="R338" s="38">
        <v>10953.033821355948</v>
      </c>
      <c r="S338" s="35">
        <v>30.632445782168432</v>
      </c>
      <c r="T338" s="35">
        <v>0.17555064383127708</v>
      </c>
      <c r="U338" s="35">
        <v>1.1539175578991383</v>
      </c>
      <c r="V338" s="38">
        <v>11857.263223871958</v>
      </c>
    </row>
    <row r="339" spans="2:22" x14ac:dyDescent="0.35">
      <c r="B339" s="43">
        <v>205</v>
      </c>
      <c r="C339" s="37" t="s">
        <v>89</v>
      </c>
      <c r="D339" s="37" t="s">
        <v>63</v>
      </c>
      <c r="E339" s="37" t="s">
        <v>29</v>
      </c>
      <c r="F339" s="36">
        <v>3</v>
      </c>
      <c r="G339" s="43" t="s">
        <v>90</v>
      </c>
      <c r="H339" s="35">
        <v>24.445307747116697</v>
      </c>
      <c r="I339" s="35">
        <v>0</v>
      </c>
      <c r="J339" s="35">
        <v>0</v>
      </c>
      <c r="K339" s="35">
        <v>6.0336875746059366</v>
      </c>
      <c r="L339" s="35">
        <v>0.16528267577496075</v>
      </c>
      <c r="M339" s="35">
        <v>0.4958480273248822</v>
      </c>
      <c r="N339" s="35">
        <v>0.66113070309984301</v>
      </c>
      <c r="O339" s="35">
        <v>0.66113070309984301</v>
      </c>
      <c r="P339" s="35">
        <v>0</v>
      </c>
      <c r="Q339" s="35">
        <v>6.8864448888143777</v>
      </c>
      <c r="R339" s="38">
        <v>7356.2819820008071</v>
      </c>
      <c r="S339" s="35">
        <v>19.321212478825149</v>
      </c>
      <c r="T339" s="35">
        <v>0.11737072033002063</v>
      </c>
      <c r="U339" s="35">
        <v>0.70615741778655561</v>
      </c>
      <c r="V339" s="38">
        <v>7928.3791722953683</v>
      </c>
    </row>
    <row r="340" spans="2:22" x14ac:dyDescent="0.35">
      <c r="B340" s="43">
        <v>205</v>
      </c>
      <c r="C340" s="37" t="s">
        <v>89</v>
      </c>
      <c r="D340" s="37" t="s">
        <v>63</v>
      </c>
      <c r="E340" s="37" t="s">
        <v>30</v>
      </c>
      <c r="F340" s="36">
        <v>4</v>
      </c>
      <c r="G340" s="43" t="s">
        <v>90</v>
      </c>
      <c r="H340" s="35">
        <v>34.262503505639344</v>
      </c>
      <c r="I340" s="35">
        <v>0</v>
      </c>
      <c r="J340" s="35">
        <v>0</v>
      </c>
      <c r="K340" s="35">
        <v>8.4568066728982796</v>
      </c>
      <c r="L340" s="35">
        <v>0.23165992904421465</v>
      </c>
      <c r="M340" s="35">
        <v>0.69497978713264397</v>
      </c>
      <c r="N340" s="35">
        <v>0.92663971617685859</v>
      </c>
      <c r="O340" s="35">
        <v>0.92663971617685859</v>
      </c>
      <c r="P340" s="35">
        <v>0</v>
      </c>
      <c r="Q340" s="35">
        <v>8.095129662272301</v>
      </c>
      <c r="R340" s="38">
        <v>9588.4351693382123</v>
      </c>
      <c r="S340" s="35">
        <v>25.775349693747977</v>
      </c>
      <c r="T340" s="35">
        <v>0.16450661036333525</v>
      </c>
      <c r="U340" s="35">
        <v>0.36832746332249272</v>
      </c>
      <c r="V340" s="38">
        <v>10353.739212509441</v>
      </c>
    </row>
    <row r="341" spans="2:22" x14ac:dyDescent="0.35">
      <c r="B341" s="43">
        <v>205</v>
      </c>
      <c r="C341" s="37" t="s">
        <v>89</v>
      </c>
      <c r="D341" s="37" t="s">
        <v>63</v>
      </c>
      <c r="E341" s="37" t="s">
        <v>31</v>
      </c>
      <c r="F341" s="36">
        <v>4</v>
      </c>
      <c r="G341" s="43" t="s">
        <v>90</v>
      </c>
      <c r="H341" s="35">
        <v>33.475974547494133</v>
      </c>
      <c r="I341" s="35">
        <v>0</v>
      </c>
      <c r="J341" s="35">
        <v>0</v>
      </c>
      <c r="K341" s="35">
        <v>8.359292248849421</v>
      </c>
      <c r="L341" s="35">
        <v>0.22896029178581176</v>
      </c>
      <c r="M341" s="35">
        <v>0.68688087535743514</v>
      </c>
      <c r="N341" s="35">
        <v>0.91584116714324704</v>
      </c>
      <c r="O341" s="35">
        <v>0.91584116714324704</v>
      </c>
      <c r="P341" s="35">
        <v>0</v>
      </c>
      <c r="Q341" s="35">
        <v>17.103909828885016</v>
      </c>
      <c r="R341" s="38">
        <v>11538.730379014738</v>
      </c>
      <c r="S341" s="35">
        <v>20.206502940599879</v>
      </c>
      <c r="T341" s="35">
        <v>0.17204739341440556</v>
      </c>
      <c r="U341" s="35">
        <v>1.9407112352476199</v>
      </c>
      <c r="V341" s="38">
        <v>12150.105020606359</v>
      </c>
    </row>
    <row r="342" spans="2:22" x14ac:dyDescent="0.35">
      <c r="B342" s="43">
        <v>205</v>
      </c>
      <c r="C342" s="37" t="s">
        <v>89</v>
      </c>
      <c r="D342" s="37" t="s">
        <v>63</v>
      </c>
      <c r="E342" s="37" t="s">
        <v>32</v>
      </c>
      <c r="F342" s="36">
        <v>4</v>
      </c>
      <c r="G342" s="43" t="s">
        <v>90</v>
      </c>
      <c r="H342" s="35">
        <v>34.811503813051161</v>
      </c>
      <c r="I342" s="35">
        <v>0</v>
      </c>
      <c r="J342" s="35">
        <v>0</v>
      </c>
      <c r="K342" s="35">
        <v>8.5923131008619897</v>
      </c>
      <c r="L342" s="35">
        <v>0.23537189866836483</v>
      </c>
      <c r="M342" s="35">
        <v>0.70611569600509438</v>
      </c>
      <c r="N342" s="35">
        <v>0.94148759467345933</v>
      </c>
      <c r="O342" s="35">
        <v>0.94148759467345933</v>
      </c>
      <c r="P342" s="35">
        <v>0</v>
      </c>
      <c r="Q342" s="35">
        <v>6.5464903828555112</v>
      </c>
      <c r="R342" s="38">
        <v>9886.95508883408</v>
      </c>
      <c r="S342" s="35">
        <v>28.727461628663875</v>
      </c>
      <c r="T342" s="35">
        <v>0.167142558423753</v>
      </c>
      <c r="U342" s="35">
        <v>0.17033349307123141</v>
      </c>
      <c r="V342" s="38">
        <v>10735.616792418967</v>
      </c>
    </row>
    <row r="343" spans="2:22" x14ac:dyDescent="0.35">
      <c r="B343" s="40">
        <v>205</v>
      </c>
      <c r="C343" s="46" t="s">
        <v>89</v>
      </c>
      <c r="D343" s="46"/>
      <c r="E343" s="46" t="s">
        <v>62</v>
      </c>
      <c r="F343" s="41"/>
      <c r="G343" s="40"/>
      <c r="H343" s="57">
        <f>SUM(H331:H342)</f>
        <v>415.92046374185583</v>
      </c>
      <c r="I343" s="57">
        <f>SUM(I331:I342)</f>
        <v>0</v>
      </c>
      <c r="J343" s="57">
        <f>SUM(J331:J342)</f>
        <v>0</v>
      </c>
      <c r="K343" s="57">
        <f>SUM(K331:K342)</f>
        <v>102.75575419155939</v>
      </c>
      <c r="L343" s="57">
        <f>SUM(L331:L342)</f>
        <v>2.814791861727405</v>
      </c>
      <c r="M343" s="57">
        <f>SUM(M331:M342)</f>
        <v>8.4443755851822146</v>
      </c>
      <c r="N343" s="57">
        <f>SUM(N331:N342)</f>
        <v>11.25916744690962</v>
      </c>
      <c r="O343" s="57">
        <f>SUM(O331:O342)</f>
        <v>11.25916744690962</v>
      </c>
      <c r="P343" s="57">
        <f>SUM(P331:P342)</f>
        <v>0</v>
      </c>
      <c r="Q343" s="57">
        <f>SUM(Q331:Q342)</f>
        <v>124.06854434339131</v>
      </c>
      <c r="R343" s="39">
        <f>SUM(R331:R342)</f>
        <v>133847.12075571381</v>
      </c>
      <c r="S343" s="57">
        <f>SUM(S331:S342)</f>
        <v>347.29800356946663</v>
      </c>
      <c r="T343" s="57">
        <f>SUM(T331:T342)</f>
        <v>2.0083010273365844</v>
      </c>
      <c r="U343" s="57">
        <f>SUM(U331:U342)</f>
        <v>8.6256701094184169</v>
      </c>
      <c r="V343" s="39">
        <f>SUM(V331:V342)</f>
        <v>144103.66462790311</v>
      </c>
    </row>
    <row r="344" spans="2:22" x14ac:dyDescent="0.35">
      <c r="B344" s="43">
        <v>206</v>
      </c>
      <c r="C344" s="37" t="s">
        <v>88</v>
      </c>
      <c r="D344" s="37" t="s">
        <v>63</v>
      </c>
      <c r="E344" s="37" t="s">
        <v>21</v>
      </c>
      <c r="F344" s="36">
        <v>1</v>
      </c>
      <c r="G344" s="43" t="s">
        <v>66</v>
      </c>
      <c r="H344" s="35">
        <v>0.31125837843108028</v>
      </c>
      <c r="I344" s="35">
        <v>1.4105524205290721E-3</v>
      </c>
      <c r="J344" s="35">
        <v>0</v>
      </c>
      <c r="K344" s="35">
        <v>0.32882224407111982</v>
      </c>
      <c r="L344" s="35">
        <v>7.040368083560151E-3</v>
      </c>
      <c r="M344" s="35">
        <v>2.1121104250680454E-2</v>
      </c>
      <c r="N344" s="35">
        <v>2.8161472334240604E-2</v>
      </c>
      <c r="O344" s="35">
        <v>2.8161472334240604E-2</v>
      </c>
      <c r="P344" s="35">
        <v>2.868387675623402E-2</v>
      </c>
      <c r="Q344" s="35">
        <v>3.3435952684157388E-2</v>
      </c>
      <c r="R344" s="38">
        <v>434.39703626122184</v>
      </c>
      <c r="S344" s="35">
        <v>8.3325235537795531E-3</v>
      </c>
      <c r="T344" s="35">
        <v>8.332523553779554E-4</v>
      </c>
      <c r="U344" s="35">
        <v>1.5224443874671721E-2</v>
      </c>
      <c r="V344" s="38">
        <v>434.85115879490286</v>
      </c>
    </row>
    <row r="345" spans="2:22" x14ac:dyDescent="0.35">
      <c r="B345" s="43">
        <v>206</v>
      </c>
      <c r="C345" s="37" t="s">
        <v>88</v>
      </c>
      <c r="D345" s="37" t="s">
        <v>63</v>
      </c>
      <c r="E345" s="37" t="s">
        <v>22</v>
      </c>
      <c r="F345" s="36">
        <v>1</v>
      </c>
      <c r="G345" s="43" t="s">
        <v>66</v>
      </c>
      <c r="H345" s="35">
        <v>0.31860273879927437</v>
      </c>
      <c r="I345" s="35">
        <v>1.3292604290671911E-3</v>
      </c>
      <c r="J345" s="35">
        <v>0</v>
      </c>
      <c r="K345" s="35">
        <v>0.33658103620294771</v>
      </c>
      <c r="L345" s="35">
        <v>7.206490520459778E-3</v>
      </c>
      <c r="M345" s="35">
        <v>2.1619471561379337E-2</v>
      </c>
      <c r="N345" s="35">
        <v>2.8825962081839112E-2</v>
      </c>
      <c r="O345" s="35">
        <v>2.8825962081839112E-2</v>
      </c>
      <c r="P345" s="35">
        <v>2.7030787207469278E-2</v>
      </c>
      <c r="Q345" s="35">
        <v>3.3171470202916609E-2</v>
      </c>
      <c r="R345" s="38">
        <v>443.95529140706623</v>
      </c>
      <c r="S345" s="35">
        <v>8.5291353078595245E-3</v>
      </c>
      <c r="T345" s="35">
        <v>8.5291353078595258E-4</v>
      </c>
      <c r="U345" s="35">
        <v>1.4390846120411319E-2</v>
      </c>
      <c r="V345" s="38">
        <v>444.4201292813446</v>
      </c>
    </row>
    <row r="346" spans="2:22" x14ac:dyDescent="0.35">
      <c r="B346" s="43">
        <v>206</v>
      </c>
      <c r="C346" s="37" t="s">
        <v>88</v>
      </c>
      <c r="D346" s="37" t="s">
        <v>63</v>
      </c>
      <c r="E346" s="37" t="s">
        <v>23</v>
      </c>
      <c r="F346" s="36">
        <v>1</v>
      </c>
      <c r="G346" s="43" t="s">
        <v>66</v>
      </c>
      <c r="H346" s="35">
        <v>0.29141268637355167</v>
      </c>
      <c r="I346" s="35">
        <v>1.3137712121303025E-3</v>
      </c>
      <c r="J346" s="35">
        <v>0</v>
      </c>
      <c r="K346" s="35">
        <v>0.30785668796177346</v>
      </c>
      <c r="L346" s="35">
        <v>6.5914774298779536E-3</v>
      </c>
      <c r="M346" s="35">
        <v>1.977443228963386E-2</v>
      </c>
      <c r="N346" s="35">
        <v>2.6365909719511815E-2</v>
      </c>
      <c r="O346" s="35">
        <v>2.6365909719511815E-2</v>
      </c>
      <c r="P346" s="35">
        <v>2.6715810760509835E-2</v>
      </c>
      <c r="Q346" s="35">
        <v>3.1386524334825479E-2</v>
      </c>
      <c r="R346" s="38">
        <v>405.94014395759007</v>
      </c>
      <c r="S346" s="35">
        <v>7.8012456574416437E-3</v>
      </c>
      <c r="T346" s="35">
        <v>7.8012456574416428E-4</v>
      </c>
      <c r="U346" s="35">
        <v>1.4343651260953671E-2</v>
      </c>
      <c r="V346" s="38">
        <v>406.36531184592064</v>
      </c>
    </row>
    <row r="347" spans="2:22" x14ac:dyDescent="0.35">
      <c r="B347" s="43">
        <v>206</v>
      </c>
      <c r="C347" s="37" t="s">
        <v>88</v>
      </c>
      <c r="D347" s="37" t="s">
        <v>63</v>
      </c>
      <c r="E347" s="37" t="s">
        <v>24</v>
      </c>
      <c r="F347" s="36">
        <v>2</v>
      </c>
      <c r="G347" s="43" t="s">
        <v>66</v>
      </c>
      <c r="H347" s="35">
        <v>0.27034966937717625</v>
      </c>
      <c r="I347" s="35">
        <v>1.284604430009086E-3</v>
      </c>
      <c r="J347" s="35">
        <v>0</v>
      </c>
      <c r="K347" s="35">
        <v>0.28560511500631691</v>
      </c>
      <c r="L347" s="35">
        <v>6.1150520454361298E-3</v>
      </c>
      <c r="M347" s="35">
        <v>1.834515613630839E-2</v>
      </c>
      <c r="N347" s="35">
        <v>2.4460208181744519E-2</v>
      </c>
      <c r="O347" s="35">
        <v>2.4460208181744519E-2</v>
      </c>
      <c r="P347" s="35">
        <v>2.6122698181661397E-2</v>
      </c>
      <c r="Q347" s="35">
        <v>2.9595603923644347E-2</v>
      </c>
      <c r="R347" s="38">
        <v>376.93437664588913</v>
      </c>
      <c r="S347" s="35">
        <v>7.2373794376129029E-3</v>
      </c>
      <c r="T347" s="35">
        <v>7.2373794376129027E-4</v>
      </c>
      <c r="U347" s="35">
        <v>1.384777897746128E-2</v>
      </c>
      <c r="V347" s="38">
        <v>377.32881382523908</v>
      </c>
    </row>
    <row r="348" spans="2:22" x14ac:dyDescent="0.35">
      <c r="B348" s="43">
        <v>206</v>
      </c>
      <c r="C348" s="37" t="s">
        <v>88</v>
      </c>
      <c r="D348" s="37" t="s">
        <v>63</v>
      </c>
      <c r="E348" s="37" t="s">
        <v>25</v>
      </c>
      <c r="F348" s="36">
        <v>2</v>
      </c>
      <c r="G348" s="43" t="s">
        <v>66</v>
      </c>
      <c r="H348" s="35">
        <v>0.19293386226065309</v>
      </c>
      <c r="I348" s="35">
        <v>1.3228667797782882E-3</v>
      </c>
      <c r="J348" s="35">
        <v>0</v>
      </c>
      <c r="K348" s="35">
        <v>0.26411123139267789</v>
      </c>
      <c r="L348" s="35">
        <v>6.6131016051091812E-3</v>
      </c>
      <c r="M348" s="35">
        <v>1.9438290542968247E-2</v>
      </c>
      <c r="N348" s="35">
        <v>2.6051392148077425E-2</v>
      </c>
      <c r="O348" s="35">
        <v>2.6051392148077425E-2</v>
      </c>
      <c r="P348" s="35">
        <v>2.6900771019799569E-2</v>
      </c>
      <c r="Q348" s="35">
        <v>2.501502996776115E-2</v>
      </c>
      <c r="R348" s="38">
        <v>348.80353977241668</v>
      </c>
      <c r="S348" s="35">
        <v>6.6927134525644376E-3</v>
      </c>
      <c r="T348" s="35">
        <v>6.692713452564437E-4</v>
      </c>
      <c r="U348" s="35">
        <v>1.0974297006681956E-2</v>
      </c>
      <c r="V348" s="38">
        <v>349.16829265558147</v>
      </c>
    </row>
    <row r="349" spans="2:22" x14ac:dyDescent="0.35">
      <c r="B349" s="43">
        <v>206</v>
      </c>
      <c r="C349" s="37" t="s">
        <v>88</v>
      </c>
      <c r="D349" s="37" t="s">
        <v>63</v>
      </c>
      <c r="E349" s="37" t="s">
        <v>26</v>
      </c>
      <c r="F349" s="36">
        <v>2</v>
      </c>
      <c r="G349" s="43" t="s">
        <v>66</v>
      </c>
      <c r="H349" s="35">
        <v>4.6654774570092837E-2</v>
      </c>
      <c r="I349" s="35">
        <v>1.2839588033528668E-3</v>
      </c>
      <c r="J349" s="35">
        <v>0</v>
      </c>
      <c r="K349" s="35">
        <v>0.23062303338625431</v>
      </c>
      <c r="L349" s="35">
        <v>7.8199764194189694E-3</v>
      </c>
      <c r="M349" s="35">
        <v>2.2253797302041439E-2</v>
      </c>
      <c r="N349" s="35">
        <v>3.0073773721460407E-2</v>
      </c>
      <c r="O349" s="35">
        <v>3.0073773721460407E-2</v>
      </c>
      <c r="P349" s="35">
        <v>2.6109569229367247E-2</v>
      </c>
      <c r="Q349" s="35">
        <v>1.4065283265468945E-2</v>
      </c>
      <c r="R349" s="38">
        <v>303.18175901364992</v>
      </c>
      <c r="S349" s="35">
        <v>5.8441054167838501E-3</v>
      </c>
      <c r="T349" s="35">
        <v>5.8441054167838503E-4</v>
      </c>
      <c r="U349" s="35">
        <v>2.8261553594265861E-3</v>
      </c>
      <c r="V349" s="38">
        <v>303.50026275886466</v>
      </c>
    </row>
    <row r="350" spans="2:22" x14ac:dyDescent="0.35">
      <c r="B350" s="43">
        <v>206</v>
      </c>
      <c r="C350" s="37" t="s">
        <v>88</v>
      </c>
      <c r="D350" s="37" t="s">
        <v>63</v>
      </c>
      <c r="E350" s="37" t="s">
        <v>27</v>
      </c>
      <c r="F350" s="36">
        <v>3</v>
      </c>
      <c r="G350" s="43" t="s">
        <v>66</v>
      </c>
      <c r="H350" s="35">
        <v>5.3090112439296691E-2</v>
      </c>
      <c r="I350" s="35">
        <v>1.2682251597042949E-3</v>
      </c>
      <c r="J350" s="35">
        <v>0</v>
      </c>
      <c r="K350" s="35">
        <v>0.26243407853515976</v>
      </c>
      <c r="L350" s="35">
        <v>8.8986268009048405E-3</v>
      </c>
      <c r="M350" s="35">
        <v>2.5323380336812255E-2</v>
      </c>
      <c r="N350" s="35">
        <v>3.4222007137717093E-2</v>
      </c>
      <c r="O350" s="35">
        <v>3.4222007137717093E-2</v>
      </c>
      <c r="P350" s="35">
        <v>2.578962231440405E-2</v>
      </c>
      <c r="Q350" s="35">
        <v>1.6043117029430863E-2</v>
      </c>
      <c r="R350" s="38">
        <v>344.51390227575888</v>
      </c>
      <c r="S350" s="35">
        <v>6.6502135428395462E-3</v>
      </c>
      <c r="T350" s="35">
        <v>6.6502135428395462E-4</v>
      </c>
      <c r="U350" s="35">
        <v>2.8857110792948433E-3</v>
      </c>
      <c r="V350" s="38">
        <v>344.8763389138436</v>
      </c>
    </row>
    <row r="351" spans="2:22" x14ac:dyDescent="0.35">
      <c r="B351" s="43">
        <v>206</v>
      </c>
      <c r="C351" s="37" t="s">
        <v>88</v>
      </c>
      <c r="D351" s="37" t="s">
        <v>63</v>
      </c>
      <c r="E351" s="37" t="s">
        <v>28</v>
      </c>
      <c r="F351" s="36">
        <v>3</v>
      </c>
      <c r="G351" s="43" t="s">
        <v>66</v>
      </c>
      <c r="H351" s="35">
        <v>6.3324056216769675E-2</v>
      </c>
      <c r="I351" s="35">
        <v>1.2600612416903995E-3</v>
      </c>
      <c r="J351" s="35">
        <v>0</v>
      </c>
      <c r="K351" s="35">
        <v>0.31302232334425911</v>
      </c>
      <c r="L351" s="35">
        <v>1.0613975331788098E-2</v>
      </c>
      <c r="M351" s="35">
        <v>3.0204855223851211E-2</v>
      </c>
      <c r="N351" s="35">
        <v>4.0818830555639306E-2</v>
      </c>
      <c r="O351" s="35">
        <v>4.0818830555639306E-2</v>
      </c>
      <c r="P351" s="35">
        <v>2.5623607344133936E-2</v>
      </c>
      <c r="Q351" s="35">
        <v>1.9180858190682524E-2</v>
      </c>
      <c r="R351" s="38">
        <v>408.89964985661567</v>
      </c>
      <c r="S351" s="35">
        <v>7.9321454954875432E-3</v>
      </c>
      <c r="T351" s="35">
        <v>7.9321454954875436E-4</v>
      </c>
      <c r="U351" s="35">
        <v>2.9414040195564583E-3</v>
      </c>
      <c r="V351" s="38">
        <v>409.33195178611976</v>
      </c>
    </row>
    <row r="352" spans="2:22" x14ac:dyDescent="0.35">
      <c r="B352" s="43">
        <v>206</v>
      </c>
      <c r="C352" s="37" t="s">
        <v>88</v>
      </c>
      <c r="D352" s="37" t="s">
        <v>63</v>
      </c>
      <c r="E352" s="37" t="s">
        <v>29</v>
      </c>
      <c r="F352" s="36">
        <v>3</v>
      </c>
      <c r="G352" s="43" t="s">
        <v>66</v>
      </c>
      <c r="H352" s="35">
        <v>6.2392952456573496E-2</v>
      </c>
      <c r="I352" s="35">
        <v>1.2365630808041914E-3</v>
      </c>
      <c r="J352" s="35">
        <v>0</v>
      </c>
      <c r="K352" s="35">
        <v>0.30841970816601666</v>
      </c>
      <c r="L352" s="35">
        <v>7.5281587540737263E-3</v>
      </c>
      <c r="M352" s="35">
        <v>2.1499571533994281E-2</v>
      </c>
      <c r="N352" s="35">
        <v>2.9027730288068009E-2</v>
      </c>
      <c r="O352" s="35">
        <v>2.9027730288068009E-2</v>
      </c>
      <c r="P352" s="35">
        <v>2.5145767356730034E-2</v>
      </c>
      <c r="Q352" s="33">
        <v>1.8899997044283641E-2</v>
      </c>
      <c r="R352" s="38">
        <v>403.77039957134753</v>
      </c>
      <c r="S352" s="35">
        <v>7.8155128768822354E-3</v>
      </c>
      <c r="T352" s="35">
        <v>7.8155128768822341E-4</v>
      </c>
      <c r="U352" s="35">
        <v>2.8667350332221109E-3</v>
      </c>
      <c r="V352" s="38">
        <v>404.19634502313761</v>
      </c>
    </row>
    <row r="353" spans="2:22" x14ac:dyDescent="0.35">
      <c r="B353" s="43">
        <v>206</v>
      </c>
      <c r="C353" s="37" t="s">
        <v>88</v>
      </c>
      <c r="D353" s="37" t="s">
        <v>63</v>
      </c>
      <c r="E353" s="37" t="s">
        <v>30</v>
      </c>
      <c r="F353" s="36">
        <v>4</v>
      </c>
      <c r="G353" s="43" t="s">
        <v>66</v>
      </c>
      <c r="H353" s="35">
        <v>4.8651660540361061E-2</v>
      </c>
      <c r="I353" s="35">
        <v>1.2602496665622309E-3</v>
      </c>
      <c r="J353" s="35">
        <v>0</v>
      </c>
      <c r="K353" s="35">
        <v>0.24049400380746661</v>
      </c>
      <c r="L353" s="35">
        <v>1.3011554895652248E-3</v>
      </c>
      <c r="M353" s="35">
        <v>3.8810756476515308E-3</v>
      </c>
      <c r="N353" s="35">
        <v>5.1822311372167551E-3</v>
      </c>
      <c r="O353" s="35">
        <v>5.1822311372167551E-3</v>
      </c>
      <c r="P353" s="35">
        <v>2.5627439003080291E-2</v>
      </c>
      <c r="Q353" s="33">
        <v>1.4683298165717396E-2</v>
      </c>
      <c r="R353" s="38">
        <v>316.44386030250257</v>
      </c>
      <c r="S353" s="35">
        <v>6.0942408471461075E-3</v>
      </c>
      <c r="T353" s="35">
        <v>6.0942408471461066E-4</v>
      </c>
      <c r="U353" s="35">
        <v>2.8566661072114943E-3</v>
      </c>
      <c r="V353" s="38">
        <v>316.77599642867204</v>
      </c>
    </row>
    <row r="354" spans="2:22" x14ac:dyDescent="0.35">
      <c r="B354" s="43">
        <v>206</v>
      </c>
      <c r="C354" s="37" t="s">
        <v>88</v>
      </c>
      <c r="D354" s="37" t="s">
        <v>63</v>
      </c>
      <c r="E354" s="37" t="s">
        <v>31</v>
      </c>
      <c r="F354" s="36">
        <v>4</v>
      </c>
      <c r="G354" s="43" t="s">
        <v>66</v>
      </c>
      <c r="H354" s="35">
        <v>2.8495503831542382E-2</v>
      </c>
      <c r="I354" s="35">
        <v>1.2119061573012699E-3</v>
      </c>
      <c r="J354" s="35">
        <v>0</v>
      </c>
      <c r="K354" s="35">
        <v>0.14085845644001063</v>
      </c>
      <c r="L354" s="35">
        <v>7.6209282122198854E-4</v>
      </c>
      <c r="M354" s="35">
        <v>2.2731640556525857E-3</v>
      </c>
      <c r="N354" s="35">
        <v>3.0352568768745739E-3</v>
      </c>
      <c r="O354" s="35">
        <v>3.0352568768745739E-3</v>
      </c>
      <c r="P354" s="35">
        <v>2.4644363690583117E-2</v>
      </c>
      <c r="Q354" s="33">
        <v>8.5153625204688142E-3</v>
      </c>
      <c r="R354" s="38">
        <v>186.81753539110096</v>
      </c>
      <c r="S354" s="35">
        <v>3.5694252052533371E-3</v>
      </c>
      <c r="T354" s="35">
        <v>3.5694252052533373E-4</v>
      </c>
      <c r="U354" s="35">
        <v>2.6419969226081719E-3</v>
      </c>
      <c r="V354" s="38">
        <v>187.01206906478726</v>
      </c>
    </row>
    <row r="355" spans="2:22" x14ac:dyDescent="0.35">
      <c r="B355" s="43">
        <v>206</v>
      </c>
      <c r="C355" s="37" t="s">
        <v>88</v>
      </c>
      <c r="D355" s="37" t="s">
        <v>63</v>
      </c>
      <c r="E355" s="37" t="s">
        <v>32</v>
      </c>
      <c r="F355" s="36">
        <v>4</v>
      </c>
      <c r="G355" s="43" t="s">
        <v>66</v>
      </c>
      <c r="H355" s="35">
        <v>1.899713611874574E-2</v>
      </c>
      <c r="I355" s="35">
        <v>9.7211867216908656E-4</v>
      </c>
      <c r="J355" s="35">
        <v>0</v>
      </c>
      <c r="K355" s="35">
        <v>9.390629785970904E-2</v>
      </c>
      <c r="L355" s="35">
        <v>5.0806545290304648E-4</v>
      </c>
      <c r="M355" s="35">
        <v>1.5154533585635805E-3</v>
      </c>
      <c r="N355" s="35">
        <v>2.0235188114666267E-3</v>
      </c>
      <c r="O355" s="35">
        <v>2.0235188114666267E-3</v>
      </c>
      <c r="P355" s="35">
        <v>1.9768235323344537E-2</v>
      </c>
      <c r="Q355" s="35">
        <v>5.6467907678178263E-3</v>
      </c>
      <c r="R355" s="38">
        <v>125.05333929296839</v>
      </c>
      <c r="S355" s="35">
        <v>2.3796335341444387E-3</v>
      </c>
      <c r="T355" s="35">
        <v>2.3796335341444387E-4</v>
      </c>
      <c r="U355" s="35">
        <v>2.0845757527936542E-3</v>
      </c>
      <c r="V355" s="38">
        <v>125.18302932057927</v>
      </c>
    </row>
    <row r="356" spans="2:22" x14ac:dyDescent="0.35">
      <c r="B356" s="40">
        <v>206</v>
      </c>
      <c r="C356" s="46" t="s">
        <v>88</v>
      </c>
      <c r="D356" s="46"/>
      <c r="E356" s="46" t="s">
        <v>62</v>
      </c>
      <c r="F356" s="41"/>
      <c r="G356" s="40"/>
      <c r="H356" s="57">
        <f>SUM(H344:H355)</f>
        <v>1.7061635314151176</v>
      </c>
      <c r="I356" s="57">
        <f>SUM(I344:I355)</f>
        <v>1.5154138053098279E-2</v>
      </c>
      <c r="J356" s="57">
        <f>SUM(J344:J355)</f>
        <v>0</v>
      </c>
      <c r="K356" s="57">
        <f>SUM(K344:K355)</f>
        <v>3.1127342161737119</v>
      </c>
      <c r="L356" s="57">
        <f>SUM(L344:L355)</f>
        <v>7.0998540754319092E-2</v>
      </c>
      <c r="M356" s="57">
        <f>SUM(M344:M355)</f>
        <v>0.20724975223953718</v>
      </c>
      <c r="N356" s="57">
        <f>SUM(N344:N355)</f>
        <v>0.27824829299385623</v>
      </c>
      <c r="O356" s="57">
        <f>SUM(O344:O355)</f>
        <v>0.27824829299385623</v>
      </c>
      <c r="P356" s="57">
        <f>SUM(P344:P355)</f>
        <v>0.30816254818731731</v>
      </c>
      <c r="Q356" s="57">
        <f>SUM(Q344:Q355)</f>
        <v>0.24963928809717495</v>
      </c>
      <c r="R356" s="39">
        <f>SUM(R344:R355)</f>
        <v>4098.7108337481277</v>
      </c>
      <c r="S356" s="57">
        <f>SUM(S344:S355)</f>
        <v>7.8878274327795136E-2</v>
      </c>
      <c r="T356" s="57">
        <f>SUM(T344:T355)</f>
        <v>7.8878274327795119E-3</v>
      </c>
      <c r="U356" s="57">
        <f>SUM(U344:U355)</f>
        <v>8.788426151429328E-2</v>
      </c>
      <c r="V356" s="39">
        <f>SUM(V344:V355)</f>
        <v>4103.0096996989923</v>
      </c>
    </row>
    <row r="357" spans="2:22" x14ac:dyDescent="0.35">
      <c r="B357" s="43">
        <v>301</v>
      </c>
      <c r="C357" s="37" t="s">
        <v>86</v>
      </c>
      <c r="D357" s="50" t="s">
        <v>63</v>
      </c>
      <c r="E357" s="37" t="s">
        <v>21</v>
      </c>
      <c r="F357" s="36">
        <v>1</v>
      </c>
      <c r="G357" s="43" t="s">
        <v>87</v>
      </c>
      <c r="H357" s="35"/>
      <c r="I357" s="35"/>
      <c r="J357" s="35"/>
      <c r="K357" s="35"/>
      <c r="L357" s="35">
        <v>0.40059930910638386</v>
      </c>
      <c r="M357" s="35"/>
      <c r="N357" s="35">
        <v>0.13777105956986629</v>
      </c>
      <c r="O357" s="35">
        <v>0.13777105956986629</v>
      </c>
      <c r="P357" s="35"/>
      <c r="Q357" s="35"/>
      <c r="R357" s="38"/>
      <c r="S357" s="35"/>
      <c r="T357" s="35"/>
      <c r="U357" s="35"/>
      <c r="V357" s="38"/>
    </row>
    <row r="358" spans="2:22" x14ac:dyDescent="0.35">
      <c r="B358" s="43">
        <v>301</v>
      </c>
      <c r="C358" s="37" t="s">
        <v>86</v>
      </c>
      <c r="D358" s="50" t="s">
        <v>63</v>
      </c>
      <c r="E358" s="37" t="s">
        <v>22</v>
      </c>
      <c r="F358" s="36">
        <v>1</v>
      </c>
      <c r="G358" s="43" t="s">
        <v>87</v>
      </c>
      <c r="H358" s="35"/>
      <c r="I358" s="35"/>
      <c r="J358" s="35"/>
      <c r="K358" s="35"/>
      <c r="L358" s="35">
        <v>0.35637888139132678</v>
      </c>
      <c r="M358" s="35"/>
      <c r="N358" s="35">
        <v>0.12256310727827061</v>
      </c>
      <c r="O358" s="35">
        <v>0.12256310727827061</v>
      </c>
      <c r="P358" s="35"/>
      <c r="Q358" s="35"/>
      <c r="R358" s="38"/>
      <c r="S358" s="35"/>
      <c r="T358" s="35"/>
      <c r="U358" s="35"/>
      <c r="V358" s="38"/>
    </row>
    <row r="359" spans="2:22" x14ac:dyDescent="0.35">
      <c r="B359" s="43">
        <v>301</v>
      </c>
      <c r="C359" s="37" t="s">
        <v>86</v>
      </c>
      <c r="D359" s="50" t="s">
        <v>63</v>
      </c>
      <c r="E359" s="37" t="s">
        <v>23</v>
      </c>
      <c r="F359" s="36">
        <v>1</v>
      </c>
      <c r="G359" s="43" t="s">
        <v>87</v>
      </c>
      <c r="H359" s="35"/>
      <c r="I359" s="35"/>
      <c r="J359" s="35"/>
      <c r="K359" s="35"/>
      <c r="L359" s="35">
        <v>0.32823067555688101</v>
      </c>
      <c r="M359" s="35"/>
      <c r="N359" s="35">
        <v>0.11288259097520219</v>
      </c>
      <c r="O359" s="35">
        <v>0.11288259097520219</v>
      </c>
      <c r="P359" s="35"/>
      <c r="Q359" s="35"/>
      <c r="R359" s="38"/>
      <c r="S359" s="35"/>
      <c r="T359" s="35"/>
      <c r="U359" s="35"/>
      <c r="V359" s="38"/>
    </row>
    <row r="360" spans="2:22" x14ac:dyDescent="0.35">
      <c r="B360" s="43">
        <v>301</v>
      </c>
      <c r="C360" s="37" t="s">
        <v>86</v>
      </c>
      <c r="D360" s="50" t="s">
        <v>63</v>
      </c>
      <c r="E360" s="37" t="s">
        <v>24</v>
      </c>
      <c r="F360" s="36">
        <v>2</v>
      </c>
      <c r="G360" s="43" t="s">
        <v>87</v>
      </c>
      <c r="H360" s="35"/>
      <c r="I360" s="35"/>
      <c r="J360" s="35"/>
      <c r="K360" s="35"/>
      <c r="L360" s="35">
        <v>0.38050859024271244</v>
      </c>
      <c r="M360" s="35"/>
      <c r="N360" s="35">
        <v>0.13086161274245489</v>
      </c>
      <c r="O360" s="35">
        <v>0.13086161274245489</v>
      </c>
      <c r="P360" s="35"/>
      <c r="Q360" s="35"/>
      <c r="R360" s="38"/>
      <c r="S360" s="35"/>
      <c r="T360" s="35"/>
      <c r="U360" s="35"/>
      <c r="V360" s="38"/>
    </row>
    <row r="361" spans="2:22" x14ac:dyDescent="0.35">
      <c r="B361" s="43">
        <v>301</v>
      </c>
      <c r="C361" s="37" t="s">
        <v>86</v>
      </c>
      <c r="D361" s="50" t="s">
        <v>63</v>
      </c>
      <c r="E361" s="37" t="s">
        <v>25</v>
      </c>
      <c r="F361" s="36">
        <v>2</v>
      </c>
      <c r="G361" s="43" t="s">
        <v>87</v>
      </c>
      <c r="H361" s="35"/>
      <c r="I361" s="35"/>
      <c r="J361" s="35"/>
      <c r="K361" s="35"/>
      <c r="L361" s="35">
        <v>0.49068423134015238</v>
      </c>
      <c r="M361" s="35"/>
      <c r="N361" s="35">
        <v>0.16875237907114232</v>
      </c>
      <c r="O361" s="35">
        <v>0.16875237907114232</v>
      </c>
      <c r="P361" s="35"/>
      <c r="Q361" s="35"/>
      <c r="R361" s="38"/>
      <c r="S361" s="35"/>
      <c r="T361" s="35"/>
      <c r="U361" s="35"/>
      <c r="V361" s="38"/>
    </row>
    <row r="362" spans="2:22" x14ac:dyDescent="0.35">
      <c r="B362" s="43">
        <v>301</v>
      </c>
      <c r="C362" s="37" t="s">
        <v>86</v>
      </c>
      <c r="D362" s="50" t="s">
        <v>63</v>
      </c>
      <c r="E362" s="37" t="s">
        <v>26</v>
      </c>
      <c r="F362" s="36">
        <v>2</v>
      </c>
      <c r="G362" s="43" t="s">
        <v>87</v>
      </c>
      <c r="H362" s="35"/>
      <c r="I362" s="35"/>
      <c r="J362" s="35"/>
      <c r="K362" s="35"/>
      <c r="L362" s="35">
        <v>0.42842057097295888</v>
      </c>
      <c r="M362" s="35"/>
      <c r="N362" s="35">
        <v>0.14733913579665497</v>
      </c>
      <c r="O362" s="35">
        <v>0.14733913579665497</v>
      </c>
      <c r="P362" s="35"/>
      <c r="Q362" s="35"/>
      <c r="R362" s="38"/>
      <c r="S362" s="35"/>
      <c r="T362" s="35"/>
      <c r="U362" s="35"/>
      <c r="V362" s="38"/>
    </row>
    <row r="363" spans="2:22" x14ac:dyDescent="0.35">
      <c r="B363" s="43">
        <v>301</v>
      </c>
      <c r="C363" s="37" t="s">
        <v>86</v>
      </c>
      <c r="D363" s="50" t="s">
        <v>63</v>
      </c>
      <c r="E363" s="37" t="s">
        <v>27</v>
      </c>
      <c r="F363" s="36">
        <v>3</v>
      </c>
      <c r="G363" s="43" t="s">
        <v>87</v>
      </c>
      <c r="H363" s="35"/>
      <c r="I363" s="35"/>
      <c r="J363" s="35"/>
      <c r="K363" s="35"/>
      <c r="L363" s="35">
        <v>0.22279339423894989</v>
      </c>
      <c r="M363" s="35"/>
      <c r="N363" s="35">
        <v>7.6621405208953552E-2</v>
      </c>
      <c r="O363" s="35">
        <v>7.6621405208953552E-2</v>
      </c>
      <c r="P363" s="35"/>
      <c r="Q363" s="35"/>
      <c r="R363" s="38"/>
      <c r="S363" s="35"/>
      <c r="T363" s="35"/>
      <c r="U363" s="35"/>
      <c r="V363" s="38"/>
    </row>
    <row r="364" spans="2:22" x14ac:dyDescent="0.35">
      <c r="B364" s="43">
        <v>301</v>
      </c>
      <c r="C364" s="37" t="s">
        <v>86</v>
      </c>
      <c r="D364" s="50" t="s">
        <v>63</v>
      </c>
      <c r="E364" s="37" t="s">
        <v>28</v>
      </c>
      <c r="F364" s="36">
        <v>3</v>
      </c>
      <c r="G364" s="43" t="s">
        <v>87</v>
      </c>
      <c r="H364" s="35"/>
      <c r="I364" s="35"/>
      <c r="J364" s="35"/>
      <c r="K364" s="35"/>
      <c r="L364" s="35">
        <v>0.4543656548175215</v>
      </c>
      <c r="M364" s="35"/>
      <c r="N364" s="35">
        <v>0.1562619711851333</v>
      </c>
      <c r="O364" s="35">
        <v>0.1562619711851333</v>
      </c>
      <c r="P364" s="35"/>
      <c r="Q364" s="35"/>
      <c r="R364" s="38"/>
      <c r="S364" s="35"/>
      <c r="T364" s="35"/>
      <c r="U364" s="35"/>
      <c r="V364" s="38"/>
    </row>
    <row r="365" spans="2:22" x14ac:dyDescent="0.35">
      <c r="B365" s="43">
        <v>301</v>
      </c>
      <c r="C365" s="37" t="s">
        <v>86</v>
      </c>
      <c r="D365" s="50" t="s">
        <v>63</v>
      </c>
      <c r="E365" s="37" t="s">
        <v>29</v>
      </c>
      <c r="F365" s="36">
        <v>3</v>
      </c>
      <c r="G365" s="43" t="s">
        <v>87</v>
      </c>
      <c r="H365" s="35"/>
      <c r="I365" s="35"/>
      <c r="J365" s="35"/>
      <c r="K365" s="35"/>
      <c r="L365" s="35">
        <v>0.55367272611363383</v>
      </c>
      <c r="M365" s="35"/>
      <c r="N365" s="35">
        <v>0.19041490186732865</v>
      </c>
      <c r="O365" s="35">
        <v>0.19041490186732865</v>
      </c>
      <c r="P365" s="35"/>
      <c r="Q365" s="35"/>
      <c r="R365" s="38"/>
      <c r="S365" s="35"/>
      <c r="T365" s="35"/>
      <c r="U365" s="35"/>
      <c r="V365" s="38"/>
    </row>
    <row r="366" spans="2:22" x14ac:dyDescent="0.35">
      <c r="B366" s="43">
        <v>301</v>
      </c>
      <c r="C366" s="37" t="s">
        <v>86</v>
      </c>
      <c r="D366" s="50" t="s">
        <v>63</v>
      </c>
      <c r="E366" s="37" t="s">
        <v>30</v>
      </c>
      <c r="F366" s="36">
        <v>4</v>
      </c>
      <c r="G366" s="43" t="s">
        <v>87</v>
      </c>
      <c r="H366" s="35"/>
      <c r="I366" s="35"/>
      <c r="J366" s="35"/>
      <c r="K366" s="35"/>
      <c r="L366" s="35">
        <v>0.49100091414063995</v>
      </c>
      <c r="M366" s="35"/>
      <c r="N366" s="35">
        <v>0.16886129020498333</v>
      </c>
      <c r="O366" s="35">
        <v>0.16886129020498333</v>
      </c>
      <c r="P366" s="35"/>
      <c r="Q366" s="35"/>
      <c r="R366" s="38"/>
      <c r="S366" s="35"/>
      <c r="T366" s="35"/>
      <c r="U366" s="35"/>
      <c r="V366" s="38"/>
    </row>
    <row r="367" spans="2:22" x14ac:dyDescent="0.35">
      <c r="B367" s="43">
        <v>301</v>
      </c>
      <c r="C367" s="37" t="s">
        <v>86</v>
      </c>
      <c r="D367" s="50" t="s">
        <v>63</v>
      </c>
      <c r="E367" s="37" t="s">
        <v>31</v>
      </c>
      <c r="F367" s="36">
        <v>4</v>
      </c>
      <c r="G367" s="43" t="s">
        <v>87</v>
      </c>
      <c r="H367" s="35"/>
      <c r="I367" s="35"/>
      <c r="J367" s="35"/>
      <c r="K367" s="35"/>
      <c r="L367" s="35">
        <v>0.47182319321073685</v>
      </c>
      <c r="M367" s="35"/>
      <c r="N367" s="35">
        <v>0.16226583466477848</v>
      </c>
      <c r="O367" s="35">
        <v>0.16226583466477848</v>
      </c>
      <c r="P367" s="35"/>
      <c r="Q367" s="35"/>
      <c r="R367" s="38"/>
      <c r="S367" s="35"/>
      <c r="T367" s="35"/>
      <c r="U367" s="35"/>
      <c r="V367" s="38"/>
    </row>
    <row r="368" spans="2:22" x14ac:dyDescent="0.35">
      <c r="B368" s="43">
        <v>301</v>
      </c>
      <c r="C368" s="37" t="s">
        <v>86</v>
      </c>
      <c r="D368" s="50" t="s">
        <v>63</v>
      </c>
      <c r="E368" s="37" t="s">
        <v>32</v>
      </c>
      <c r="F368" s="36">
        <v>4</v>
      </c>
      <c r="G368" s="43" t="s">
        <v>87</v>
      </c>
      <c r="H368" s="35"/>
      <c r="I368" s="35"/>
      <c r="J368" s="35"/>
      <c r="K368" s="35"/>
      <c r="L368" s="35">
        <v>0.55951047189599346</v>
      </c>
      <c r="M368" s="35"/>
      <c r="N368" s="35">
        <v>0.19242257488036829</v>
      </c>
      <c r="O368" s="35">
        <v>0.19242257488036829</v>
      </c>
      <c r="P368" s="35"/>
      <c r="Q368" s="35"/>
      <c r="R368" s="38"/>
      <c r="S368" s="35"/>
      <c r="T368" s="35"/>
      <c r="U368" s="35"/>
      <c r="V368" s="38"/>
    </row>
    <row r="369" spans="2:22" x14ac:dyDescent="0.35">
      <c r="B369" s="40">
        <v>301</v>
      </c>
      <c r="C369" s="46" t="s">
        <v>86</v>
      </c>
      <c r="D369" s="46"/>
      <c r="E369" s="46" t="s">
        <v>62</v>
      </c>
      <c r="F369" s="41"/>
      <c r="G369" s="40"/>
      <c r="H369" s="57">
        <f>SUM(H357:H368)</f>
        <v>0</v>
      </c>
      <c r="I369" s="57">
        <f>SUM(I357:I368)</f>
        <v>0</v>
      </c>
      <c r="J369" s="57">
        <f>SUM(J357:J368)</f>
        <v>0</v>
      </c>
      <c r="K369" s="57">
        <f>SUM(K357:K368)</f>
        <v>0</v>
      </c>
      <c r="L369" s="57">
        <f>SUM(L357:L368)</f>
        <v>5.1379886130278907</v>
      </c>
      <c r="M369" s="57">
        <f>SUM(M357:M368)</f>
        <v>0</v>
      </c>
      <c r="N369" s="57">
        <f>SUM(N357:N368)</f>
        <v>1.7670178634451368</v>
      </c>
      <c r="O369" s="57">
        <f>SUM(O357:O368)</f>
        <v>1.7670178634451368</v>
      </c>
      <c r="P369" s="57">
        <f>SUM(P357:P368)</f>
        <v>0</v>
      </c>
      <c r="Q369" s="57">
        <f>SUM(Q357:Q368)</f>
        <v>0</v>
      </c>
      <c r="R369" s="39">
        <f>SUM(R357:R368)</f>
        <v>0</v>
      </c>
      <c r="S369" s="57">
        <f>SUM(S357:S368)</f>
        <v>0</v>
      </c>
      <c r="T369" s="57">
        <f>SUM(T357:T368)</f>
        <v>0</v>
      </c>
      <c r="U369" s="57">
        <f>SUM(U357:U368)</f>
        <v>0</v>
      </c>
      <c r="V369" s="39">
        <f>SUM(V357:V368)</f>
        <v>0</v>
      </c>
    </row>
    <row r="370" spans="2:22" x14ac:dyDescent="0.35">
      <c r="B370" s="43">
        <v>301</v>
      </c>
      <c r="C370" s="37" t="s">
        <v>85</v>
      </c>
      <c r="D370" s="37" t="s">
        <v>63</v>
      </c>
      <c r="E370" s="37" t="s">
        <v>21</v>
      </c>
      <c r="F370" s="36">
        <v>1</v>
      </c>
      <c r="G370" s="43" t="s">
        <v>72</v>
      </c>
      <c r="H370" s="35"/>
      <c r="I370" s="35"/>
      <c r="J370" s="35"/>
      <c r="K370" s="35"/>
      <c r="L370" s="35"/>
      <c r="M370" s="35"/>
      <c r="N370" s="35"/>
      <c r="O370" s="35"/>
      <c r="P370" s="35"/>
      <c r="Q370" s="35">
        <v>5.8065857100000002</v>
      </c>
      <c r="R370" s="38"/>
      <c r="S370" s="35"/>
      <c r="T370" s="35"/>
      <c r="U370" s="35"/>
      <c r="V370" s="38"/>
    </row>
    <row r="371" spans="2:22" x14ac:dyDescent="0.35">
      <c r="B371" s="43">
        <v>301</v>
      </c>
      <c r="C371" s="37" t="s">
        <v>85</v>
      </c>
      <c r="D371" s="37" t="s">
        <v>63</v>
      </c>
      <c r="E371" s="37" t="s">
        <v>22</v>
      </c>
      <c r="F371" s="36">
        <v>1</v>
      </c>
      <c r="G371" s="43" t="s">
        <v>72</v>
      </c>
      <c r="H371" s="35"/>
      <c r="I371" s="35"/>
      <c r="J371" s="35"/>
      <c r="K371" s="35"/>
      <c r="L371" s="35"/>
      <c r="M371" s="35"/>
      <c r="N371" s="35"/>
      <c r="O371" s="35"/>
      <c r="P371" s="35"/>
      <c r="Q371" s="35">
        <v>5.1656217896350007</v>
      </c>
      <c r="R371" s="38"/>
      <c r="S371" s="35"/>
      <c r="T371" s="35"/>
      <c r="U371" s="35"/>
      <c r="V371" s="38"/>
    </row>
    <row r="372" spans="2:22" x14ac:dyDescent="0.35">
      <c r="B372" s="43">
        <v>301</v>
      </c>
      <c r="C372" s="37" t="s">
        <v>85</v>
      </c>
      <c r="D372" s="37" t="s">
        <v>63</v>
      </c>
      <c r="E372" s="37" t="s">
        <v>23</v>
      </c>
      <c r="F372" s="36">
        <v>1</v>
      </c>
      <c r="G372" s="43" t="s">
        <v>72</v>
      </c>
      <c r="H372" s="35"/>
      <c r="I372" s="35"/>
      <c r="J372" s="35"/>
      <c r="K372" s="35"/>
      <c r="L372" s="35"/>
      <c r="M372" s="35"/>
      <c r="N372" s="35"/>
      <c r="O372" s="35"/>
      <c r="P372" s="35"/>
      <c r="Q372" s="35">
        <v>4.7576206622116199</v>
      </c>
      <c r="R372" s="38"/>
      <c r="S372" s="35"/>
      <c r="T372" s="35"/>
      <c r="U372" s="35"/>
      <c r="V372" s="38"/>
    </row>
    <row r="373" spans="2:22" x14ac:dyDescent="0.35">
      <c r="B373" s="43">
        <v>301</v>
      </c>
      <c r="C373" s="37" t="s">
        <v>85</v>
      </c>
      <c r="D373" s="37" t="s">
        <v>63</v>
      </c>
      <c r="E373" s="37" t="s">
        <v>24</v>
      </c>
      <c r="F373" s="36">
        <v>2</v>
      </c>
      <c r="G373" s="43" t="s">
        <v>72</v>
      </c>
      <c r="H373" s="35"/>
      <c r="I373" s="35"/>
      <c r="J373" s="35"/>
      <c r="K373" s="35"/>
      <c r="L373" s="35"/>
      <c r="M373" s="35"/>
      <c r="N373" s="35"/>
      <c r="O373" s="35"/>
      <c r="P373" s="35"/>
      <c r="Q373" s="35">
        <v>5.5153758192050004</v>
      </c>
      <c r="R373" s="38"/>
      <c r="S373" s="35"/>
      <c r="T373" s="35"/>
      <c r="U373" s="35"/>
      <c r="V373" s="38"/>
    </row>
    <row r="374" spans="2:22" x14ac:dyDescent="0.35">
      <c r="B374" s="43">
        <v>301</v>
      </c>
      <c r="C374" s="37" t="s">
        <v>85</v>
      </c>
      <c r="D374" s="37" t="s">
        <v>63</v>
      </c>
      <c r="E374" s="37" t="s">
        <v>25</v>
      </c>
      <c r="F374" s="36">
        <v>2</v>
      </c>
      <c r="G374" s="43" t="s">
        <v>72</v>
      </c>
      <c r="H374" s="35"/>
      <c r="I374" s="35"/>
      <c r="J374" s="35"/>
      <c r="K374" s="35"/>
      <c r="L374" s="35"/>
      <c r="M374" s="35"/>
      <c r="N374" s="35"/>
      <c r="O374" s="35"/>
      <c r="P374" s="35"/>
      <c r="Q374" s="35">
        <v>4.4738937331143154</v>
      </c>
      <c r="R374" s="38"/>
      <c r="S374" s="35"/>
      <c r="T374" s="35"/>
      <c r="U374" s="35"/>
      <c r="V374" s="38"/>
    </row>
    <row r="375" spans="2:22" x14ac:dyDescent="0.35">
      <c r="B375" s="43">
        <v>301</v>
      </c>
      <c r="C375" s="37" t="s">
        <v>85</v>
      </c>
      <c r="D375" s="37" t="s">
        <v>63</v>
      </c>
      <c r="E375" s="37" t="s">
        <v>26</v>
      </c>
      <c r="F375" s="36">
        <v>2</v>
      </c>
      <c r="G375" s="43" t="s">
        <v>72</v>
      </c>
      <c r="H375" s="35"/>
      <c r="I375" s="35"/>
      <c r="J375" s="35"/>
      <c r="K375" s="35"/>
      <c r="L375" s="35"/>
      <c r="M375" s="35"/>
      <c r="N375" s="35"/>
      <c r="O375" s="35"/>
      <c r="P375" s="35"/>
      <c r="Q375" s="35">
        <v>3.2277155029185725</v>
      </c>
      <c r="R375" s="38"/>
      <c r="S375" s="35"/>
      <c r="T375" s="35"/>
      <c r="U375" s="35"/>
      <c r="V375" s="38"/>
    </row>
    <row r="376" spans="2:22" x14ac:dyDescent="0.35">
      <c r="B376" s="43">
        <v>301</v>
      </c>
      <c r="C376" s="37" t="s">
        <v>85</v>
      </c>
      <c r="D376" s="37" t="s">
        <v>63</v>
      </c>
      <c r="E376" s="37" t="s">
        <v>27</v>
      </c>
      <c r="F376" s="36">
        <v>3</v>
      </c>
      <c r="G376" s="43" t="s">
        <v>72</v>
      </c>
      <c r="H376" s="35"/>
      <c r="I376" s="35"/>
      <c r="J376" s="35"/>
      <c r="K376" s="35"/>
      <c r="L376" s="35"/>
      <c r="M376" s="35"/>
      <c r="N376" s="35"/>
      <c r="O376" s="35"/>
      <c r="P376" s="35"/>
      <c r="Q376" s="35">
        <v>1.619349207713058</v>
      </c>
      <c r="R376" s="38"/>
      <c r="S376" s="35"/>
      <c r="T376" s="35"/>
      <c r="U376" s="35"/>
      <c r="V376" s="38"/>
    </row>
    <row r="377" spans="2:22" x14ac:dyDescent="0.35">
      <c r="B377" s="43">
        <v>301</v>
      </c>
      <c r="C377" s="37" t="s">
        <v>85</v>
      </c>
      <c r="D377" s="37" t="s">
        <v>63</v>
      </c>
      <c r="E377" s="37" t="s">
        <v>28</v>
      </c>
      <c r="F377" s="36">
        <v>3</v>
      </c>
      <c r="G377" s="43" t="s">
        <v>72</v>
      </c>
      <c r="H377" s="35"/>
      <c r="I377" s="35"/>
      <c r="J377" s="35"/>
      <c r="K377" s="35"/>
      <c r="L377" s="35"/>
      <c r="M377" s="35"/>
      <c r="N377" s="35"/>
      <c r="O377" s="35"/>
      <c r="P377" s="35"/>
      <c r="Q377" s="35">
        <v>3.6748480850172998</v>
      </c>
      <c r="R377" s="38"/>
      <c r="S377" s="35"/>
      <c r="T377" s="35"/>
      <c r="U377" s="35"/>
      <c r="V377" s="38"/>
    </row>
    <row r="378" spans="2:22" x14ac:dyDescent="0.35">
      <c r="B378" s="43">
        <v>301</v>
      </c>
      <c r="C378" s="37" t="s">
        <v>85</v>
      </c>
      <c r="D378" s="37" t="s">
        <v>63</v>
      </c>
      <c r="E378" s="37" t="s">
        <v>29</v>
      </c>
      <c r="F378" s="36">
        <v>3</v>
      </c>
      <c r="G378" s="43" t="s">
        <v>72</v>
      </c>
      <c r="H378" s="35"/>
      <c r="I378" s="35"/>
      <c r="J378" s="35"/>
      <c r="K378" s="35"/>
      <c r="L378" s="35"/>
      <c r="M378" s="35"/>
      <c r="N378" s="35"/>
      <c r="O378" s="35"/>
      <c r="P378" s="35"/>
      <c r="Q378" s="35">
        <v>4.7655762390481602</v>
      </c>
      <c r="R378" s="38"/>
      <c r="S378" s="35"/>
      <c r="T378" s="35"/>
      <c r="U378" s="35"/>
      <c r="V378" s="38"/>
    </row>
    <row r="379" spans="2:22" x14ac:dyDescent="0.35">
      <c r="B379" s="43">
        <v>301</v>
      </c>
      <c r="C379" s="37" t="s">
        <v>85</v>
      </c>
      <c r="D379" s="37" t="s">
        <v>63</v>
      </c>
      <c r="E379" s="37" t="s">
        <v>30</v>
      </c>
      <c r="F379" s="36">
        <v>4</v>
      </c>
      <c r="G379" s="43" t="s">
        <v>72</v>
      </c>
      <c r="H379" s="35"/>
      <c r="I379" s="35"/>
      <c r="J379" s="35"/>
      <c r="K379" s="35"/>
      <c r="L379" s="35"/>
      <c r="M379" s="35"/>
      <c r="N379" s="35"/>
      <c r="O379" s="35"/>
      <c r="P379" s="35"/>
      <c r="Q379" s="35">
        <v>3.6971328183370158</v>
      </c>
      <c r="R379" s="38"/>
      <c r="S379" s="35"/>
      <c r="T379" s="35"/>
      <c r="U379" s="35"/>
      <c r="V379" s="38"/>
    </row>
    <row r="380" spans="2:22" x14ac:dyDescent="0.35">
      <c r="B380" s="43">
        <v>301</v>
      </c>
      <c r="C380" s="37" t="s">
        <v>85</v>
      </c>
      <c r="D380" s="37" t="s">
        <v>63</v>
      </c>
      <c r="E380" s="37" t="s">
        <v>31</v>
      </c>
      <c r="F380" s="36">
        <v>4</v>
      </c>
      <c r="G380" s="43" t="s">
        <v>72</v>
      </c>
      <c r="H380" s="35"/>
      <c r="I380" s="35"/>
      <c r="J380" s="35"/>
      <c r="K380" s="35"/>
      <c r="L380" s="35"/>
      <c r="M380" s="35"/>
      <c r="N380" s="35"/>
      <c r="O380" s="35"/>
      <c r="P380" s="35"/>
      <c r="Q380" s="35">
        <v>4.3616280719925005</v>
      </c>
      <c r="R380" s="38"/>
      <c r="S380" s="35"/>
      <c r="T380" s="35"/>
      <c r="U380" s="35"/>
      <c r="V380" s="38"/>
    </row>
    <row r="381" spans="2:22" x14ac:dyDescent="0.35">
      <c r="B381" s="43">
        <v>301</v>
      </c>
      <c r="C381" s="37" t="s">
        <v>85</v>
      </c>
      <c r="D381" s="37" t="s">
        <v>63</v>
      </c>
      <c r="E381" s="37" t="s">
        <v>32</v>
      </c>
      <c r="F381" s="36">
        <v>4</v>
      </c>
      <c r="G381" s="43" t="s">
        <v>72</v>
      </c>
      <c r="H381" s="35"/>
      <c r="I381" s="35"/>
      <c r="J381" s="35"/>
      <c r="K381" s="35"/>
      <c r="L381" s="35"/>
      <c r="M381" s="35"/>
      <c r="N381" s="35"/>
      <c r="O381" s="35"/>
      <c r="P381" s="35"/>
      <c r="Q381" s="35">
        <v>4.955993166311516</v>
      </c>
      <c r="R381" s="38"/>
      <c r="S381" s="35"/>
      <c r="T381" s="35"/>
      <c r="U381" s="35"/>
      <c r="V381" s="38"/>
    </row>
    <row r="382" spans="2:22" x14ac:dyDescent="0.35">
      <c r="B382" s="40">
        <v>301</v>
      </c>
      <c r="C382" s="46" t="s">
        <v>85</v>
      </c>
      <c r="D382" s="46"/>
      <c r="E382" s="46" t="s">
        <v>62</v>
      </c>
      <c r="F382" s="41"/>
      <c r="G382" s="40"/>
      <c r="H382" s="57">
        <f>SUM(H370:H381)</f>
        <v>0</v>
      </c>
      <c r="I382" s="57">
        <f>SUM(I370:I381)</f>
        <v>0</v>
      </c>
      <c r="J382" s="57">
        <f>SUM(J370:J381)</f>
        <v>0</v>
      </c>
      <c r="K382" s="57">
        <f>SUM(K370:K381)</f>
        <v>0</v>
      </c>
      <c r="L382" s="57">
        <f>SUM(L370:L381)</f>
        <v>0</v>
      </c>
      <c r="M382" s="57">
        <f>SUM(M370:M381)</f>
        <v>0</v>
      </c>
      <c r="N382" s="57">
        <f>SUM(N370:N381)</f>
        <v>0</v>
      </c>
      <c r="O382" s="57">
        <f>SUM(O370:O381)</f>
        <v>0</v>
      </c>
      <c r="P382" s="57">
        <f>SUM(P370:P381)</f>
        <v>0</v>
      </c>
      <c r="Q382" s="57">
        <f>SUM(Q370:Q381)</f>
        <v>52.02134080550406</v>
      </c>
      <c r="R382" s="39">
        <f>SUM(R370:R381)</f>
        <v>0</v>
      </c>
      <c r="S382" s="57">
        <f>SUM(S370:S381)</f>
        <v>0</v>
      </c>
      <c r="T382" s="57">
        <f>SUM(T370:T381)</f>
        <v>0</v>
      </c>
      <c r="U382" s="57">
        <f>SUM(U370:U381)</f>
        <v>0</v>
      </c>
      <c r="V382" s="39">
        <f>SUM(V370:V381)</f>
        <v>0</v>
      </c>
    </row>
    <row r="383" spans="2:22" x14ac:dyDescent="0.35">
      <c r="B383" s="43">
        <v>302</v>
      </c>
      <c r="C383" s="37" t="s">
        <v>84</v>
      </c>
      <c r="D383" s="37" t="s">
        <v>63</v>
      </c>
      <c r="E383" s="37" t="s">
        <v>21</v>
      </c>
      <c r="F383" s="36">
        <v>1</v>
      </c>
      <c r="G383" s="43" t="s">
        <v>72</v>
      </c>
      <c r="H383" s="35"/>
      <c r="I383" s="35"/>
      <c r="J383" s="35"/>
      <c r="K383" s="35"/>
      <c r="L383" s="35"/>
      <c r="M383" s="35"/>
      <c r="N383" s="35"/>
      <c r="O383" s="35"/>
      <c r="P383" s="35"/>
      <c r="Q383" s="35">
        <v>0</v>
      </c>
      <c r="R383" s="38"/>
      <c r="S383" s="35"/>
      <c r="T383" s="35"/>
      <c r="U383" s="35">
        <v>0</v>
      </c>
      <c r="V383" s="38"/>
    </row>
    <row r="384" spans="2:22" x14ac:dyDescent="0.35">
      <c r="B384" s="43">
        <v>302</v>
      </c>
      <c r="C384" s="37" t="s">
        <v>84</v>
      </c>
      <c r="D384" s="37" t="s">
        <v>63</v>
      </c>
      <c r="E384" s="37" t="s">
        <v>22</v>
      </c>
      <c r="F384" s="36">
        <v>1</v>
      </c>
      <c r="G384" s="43" t="s">
        <v>72</v>
      </c>
      <c r="H384" s="35"/>
      <c r="I384" s="35"/>
      <c r="J384" s="35"/>
      <c r="K384" s="35"/>
      <c r="L384" s="35"/>
      <c r="M384" s="35"/>
      <c r="N384" s="35"/>
      <c r="O384" s="35"/>
      <c r="P384" s="35"/>
      <c r="Q384" s="35">
        <v>4.3683740731911938E-4</v>
      </c>
      <c r="R384" s="38"/>
      <c r="S384" s="35"/>
      <c r="T384" s="35"/>
      <c r="U384" s="35">
        <v>4.3683740731911933E-4</v>
      </c>
      <c r="V384" s="38"/>
    </row>
    <row r="385" spans="2:22" x14ac:dyDescent="0.35">
      <c r="B385" s="43">
        <v>302</v>
      </c>
      <c r="C385" s="37" t="s">
        <v>84</v>
      </c>
      <c r="D385" s="37" t="s">
        <v>63</v>
      </c>
      <c r="E385" s="37" t="s">
        <v>23</v>
      </c>
      <c r="F385" s="36">
        <v>1</v>
      </c>
      <c r="G385" s="43" t="s">
        <v>72</v>
      </c>
      <c r="H385" s="35"/>
      <c r="I385" s="35"/>
      <c r="J385" s="35"/>
      <c r="K385" s="35"/>
      <c r="L385" s="35"/>
      <c r="M385" s="35"/>
      <c r="N385" s="35"/>
      <c r="O385" s="35"/>
      <c r="P385" s="35"/>
      <c r="Q385" s="35">
        <v>1.052560349567075E-4</v>
      </c>
      <c r="R385" s="38"/>
      <c r="S385" s="35"/>
      <c r="T385" s="35"/>
      <c r="U385" s="35">
        <v>1.052560349567075E-4</v>
      </c>
      <c r="V385" s="38"/>
    </row>
    <row r="386" spans="2:22" x14ac:dyDescent="0.35">
      <c r="B386" s="43">
        <v>302</v>
      </c>
      <c r="C386" s="37" t="s">
        <v>84</v>
      </c>
      <c r="D386" s="37" t="s">
        <v>63</v>
      </c>
      <c r="E386" s="37" t="s">
        <v>24</v>
      </c>
      <c r="F386" s="36">
        <v>2</v>
      </c>
      <c r="G386" s="43" t="s">
        <v>72</v>
      </c>
      <c r="H386" s="35"/>
      <c r="I386" s="35"/>
      <c r="J386" s="35"/>
      <c r="K386" s="35"/>
      <c r="L386" s="35"/>
      <c r="M386" s="35"/>
      <c r="N386" s="35"/>
      <c r="O386" s="35"/>
      <c r="P386" s="35"/>
      <c r="Q386" s="35">
        <v>1.2525805414655204E-4</v>
      </c>
      <c r="R386" s="38"/>
      <c r="S386" s="35"/>
      <c r="T386" s="35"/>
      <c r="U386" s="35">
        <v>1.2525805414655201E-4</v>
      </c>
      <c r="V386" s="38"/>
    </row>
    <row r="387" spans="2:22" x14ac:dyDescent="0.35">
      <c r="B387" s="43">
        <v>302</v>
      </c>
      <c r="C387" s="37" t="s">
        <v>84</v>
      </c>
      <c r="D387" s="37" t="s">
        <v>63</v>
      </c>
      <c r="E387" s="37" t="s">
        <v>25</v>
      </c>
      <c r="F387" s="36">
        <v>2</v>
      </c>
      <c r="G387" s="43" t="s">
        <v>72</v>
      </c>
      <c r="H387" s="35"/>
      <c r="I387" s="35"/>
      <c r="J387" s="35"/>
      <c r="K387" s="35"/>
      <c r="L387" s="35"/>
      <c r="M387" s="35"/>
      <c r="N387" s="35"/>
      <c r="O387" s="35"/>
      <c r="P387" s="35"/>
      <c r="Q387" s="35">
        <v>1.1334189079227825E-4</v>
      </c>
      <c r="R387" s="38"/>
      <c r="S387" s="35"/>
      <c r="T387" s="35"/>
      <c r="U387" s="35">
        <v>1.1334189079227825E-4</v>
      </c>
      <c r="V387" s="38"/>
    </row>
    <row r="388" spans="2:22" x14ac:dyDescent="0.35">
      <c r="B388" s="43">
        <v>302</v>
      </c>
      <c r="C388" s="37" t="s">
        <v>84</v>
      </c>
      <c r="D388" s="37" t="s">
        <v>63</v>
      </c>
      <c r="E388" s="37" t="s">
        <v>26</v>
      </c>
      <c r="F388" s="36">
        <v>2</v>
      </c>
      <c r="G388" s="43" t="s">
        <v>72</v>
      </c>
      <c r="H388" s="35"/>
      <c r="I388" s="35"/>
      <c r="J388" s="35"/>
      <c r="K388" s="35"/>
      <c r="L388" s="35"/>
      <c r="M388" s="35"/>
      <c r="N388" s="35"/>
      <c r="O388" s="35"/>
      <c r="P388" s="35"/>
      <c r="Q388" s="35">
        <v>1.1293391743934372E-4</v>
      </c>
      <c r="R388" s="38"/>
      <c r="S388" s="35"/>
      <c r="T388" s="35"/>
      <c r="U388" s="35">
        <v>1.1293391743934373E-4</v>
      </c>
      <c r="V388" s="38"/>
    </row>
    <row r="389" spans="2:22" x14ac:dyDescent="0.35">
      <c r="B389" s="43">
        <v>302</v>
      </c>
      <c r="C389" s="37" t="s">
        <v>84</v>
      </c>
      <c r="D389" s="37" t="s">
        <v>63</v>
      </c>
      <c r="E389" s="37" t="s">
        <v>27</v>
      </c>
      <c r="F389" s="36">
        <v>3</v>
      </c>
      <c r="G389" s="43" t="s">
        <v>72</v>
      </c>
      <c r="H389" s="35"/>
      <c r="I389" s="35"/>
      <c r="J389" s="35"/>
      <c r="K389" s="35"/>
      <c r="L389" s="35"/>
      <c r="M389" s="35"/>
      <c r="N389" s="35"/>
      <c r="O389" s="35"/>
      <c r="P389" s="35"/>
      <c r="Q389" s="35">
        <v>1.0697349318733347E-4</v>
      </c>
      <c r="R389" s="38"/>
      <c r="S389" s="35"/>
      <c r="T389" s="35"/>
      <c r="U389" s="35">
        <v>1.0697349318733344E-4</v>
      </c>
      <c r="V389" s="38"/>
    </row>
    <row r="390" spans="2:22" x14ac:dyDescent="0.35">
      <c r="B390" s="43">
        <v>302</v>
      </c>
      <c r="C390" s="37" t="s">
        <v>84</v>
      </c>
      <c r="D390" s="37" t="s">
        <v>63</v>
      </c>
      <c r="E390" s="37" t="s">
        <v>28</v>
      </c>
      <c r="F390" s="36">
        <v>3</v>
      </c>
      <c r="G390" s="43" t="s">
        <v>72</v>
      </c>
      <c r="H390" s="35"/>
      <c r="I390" s="35"/>
      <c r="J390" s="35"/>
      <c r="K390" s="35"/>
      <c r="L390" s="35"/>
      <c r="M390" s="35"/>
      <c r="N390" s="35"/>
      <c r="O390" s="35"/>
      <c r="P390" s="35"/>
      <c r="Q390" s="35">
        <v>1.317643913281666E-4</v>
      </c>
      <c r="R390" s="38"/>
      <c r="S390" s="35"/>
      <c r="T390" s="35"/>
      <c r="U390" s="35">
        <v>1.317643913281666E-4</v>
      </c>
      <c r="V390" s="38"/>
    </row>
    <row r="391" spans="2:22" x14ac:dyDescent="0.35">
      <c r="B391" s="43">
        <v>302</v>
      </c>
      <c r="C391" s="37" t="s">
        <v>84</v>
      </c>
      <c r="D391" s="37" t="s">
        <v>63</v>
      </c>
      <c r="E391" s="37" t="s">
        <v>29</v>
      </c>
      <c r="F391" s="36">
        <v>3</v>
      </c>
      <c r="G391" s="43" t="s">
        <v>72</v>
      </c>
      <c r="H391" s="35"/>
      <c r="I391" s="35"/>
      <c r="J391" s="35"/>
      <c r="K391" s="35"/>
      <c r="L391" s="35"/>
      <c r="M391" s="35"/>
      <c r="N391" s="35"/>
      <c r="O391" s="35"/>
      <c r="P391" s="35"/>
      <c r="Q391" s="35">
        <v>1.0680126956774125E-4</v>
      </c>
      <c r="R391" s="38"/>
      <c r="S391" s="35"/>
      <c r="T391" s="35"/>
      <c r="U391" s="35">
        <v>1.0680126956774124E-4</v>
      </c>
      <c r="V391" s="38"/>
    </row>
    <row r="392" spans="2:22" x14ac:dyDescent="0.35">
      <c r="B392" s="43">
        <v>302</v>
      </c>
      <c r="C392" s="37" t="s">
        <v>84</v>
      </c>
      <c r="D392" s="37" t="s">
        <v>63</v>
      </c>
      <c r="E392" s="37" t="s">
        <v>30</v>
      </c>
      <c r="F392" s="36">
        <v>4</v>
      </c>
      <c r="G392" s="43" t="s">
        <v>72</v>
      </c>
      <c r="H392" s="35"/>
      <c r="I392" s="35"/>
      <c r="J392" s="35"/>
      <c r="K392" s="35"/>
      <c r="L392" s="35"/>
      <c r="M392" s="35"/>
      <c r="N392" s="35"/>
      <c r="O392" s="35"/>
      <c r="P392" s="35"/>
      <c r="Q392" s="35">
        <v>1.1433751853447014E-4</v>
      </c>
      <c r="R392" s="38"/>
      <c r="S392" s="35"/>
      <c r="T392" s="35"/>
      <c r="U392" s="35">
        <v>1.1433751853447011E-4</v>
      </c>
      <c r="V392" s="38"/>
    </row>
    <row r="393" spans="2:22" x14ac:dyDescent="0.35">
      <c r="B393" s="43">
        <v>302</v>
      </c>
      <c r="C393" s="37" t="s">
        <v>84</v>
      </c>
      <c r="D393" s="37" t="s">
        <v>63</v>
      </c>
      <c r="E393" s="37" t="s">
        <v>31</v>
      </c>
      <c r="F393" s="36">
        <v>4</v>
      </c>
      <c r="G393" s="43" t="s">
        <v>72</v>
      </c>
      <c r="H393" s="35"/>
      <c r="I393" s="35"/>
      <c r="J393" s="35"/>
      <c r="K393" s="35"/>
      <c r="L393" s="35"/>
      <c r="M393" s="35"/>
      <c r="N393" s="35"/>
      <c r="O393" s="35"/>
      <c r="P393" s="35"/>
      <c r="Q393" s="35">
        <v>1.2325947408550159E-4</v>
      </c>
      <c r="R393" s="38"/>
      <c r="S393" s="35"/>
      <c r="T393" s="35"/>
      <c r="U393" s="35">
        <v>1.2325947408550159E-4</v>
      </c>
      <c r="V393" s="38"/>
    </row>
    <row r="394" spans="2:22" x14ac:dyDescent="0.35">
      <c r="B394" s="43">
        <v>302</v>
      </c>
      <c r="C394" s="37" t="s">
        <v>84</v>
      </c>
      <c r="D394" s="37" t="s">
        <v>63</v>
      </c>
      <c r="E394" s="37" t="s">
        <v>32</v>
      </c>
      <c r="F394" s="36">
        <v>4</v>
      </c>
      <c r="G394" s="43" t="s">
        <v>72</v>
      </c>
      <c r="H394" s="35"/>
      <c r="I394" s="35"/>
      <c r="J394" s="35"/>
      <c r="K394" s="35"/>
      <c r="L394" s="35"/>
      <c r="M394" s="35"/>
      <c r="N394" s="35"/>
      <c r="O394" s="35"/>
      <c r="P394" s="35"/>
      <c r="Q394" s="35">
        <v>1.1194485318887468E-4</v>
      </c>
      <c r="R394" s="38"/>
      <c r="S394" s="35"/>
      <c r="T394" s="35"/>
      <c r="U394" s="35">
        <v>1.1194485318887466E-4</v>
      </c>
      <c r="V394" s="38"/>
    </row>
    <row r="395" spans="2:22" x14ac:dyDescent="0.35">
      <c r="B395" s="40">
        <v>302</v>
      </c>
      <c r="C395" s="46" t="s">
        <v>84</v>
      </c>
      <c r="D395" s="46"/>
      <c r="E395" s="46" t="s">
        <v>62</v>
      </c>
      <c r="F395" s="41"/>
      <c r="G395" s="40"/>
      <c r="H395" s="57">
        <f>SUM(H383:H394)</f>
        <v>0</v>
      </c>
      <c r="I395" s="57">
        <f>SUM(I383:I394)</f>
        <v>0</v>
      </c>
      <c r="J395" s="57">
        <f>SUM(J383:J394)</f>
        <v>0</v>
      </c>
      <c r="K395" s="57">
        <f>SUM(K383:K394)</f>
        <v>0</v>
      </c>
      <c r="L395" s="57">
        <f>SUM(L383:L394)</f>
        <v>0</v>
      </c>
      <c r="M395" s="57">
        <f>SUM(M383:M394)</f>
        <v>0</v>
      </c>
      <c r="N395" s="57">
        <f>SUM(N383:N394)</f>
        <v>0</v>
      </c>
      <c r="O395" s="57">
        <f>SUM(O383:O394)</f>
        <v>0</v>
      </c>
      <c r="P395" s="57">
        <f>SUM(P383:P394)</f>
        <v>0</v>
      </c>
      <c r="Q395" s="57">
        <f>SUM(Q383:Q394)</f>
        <v>1.5887083045460887E-3</v>
      </c>
      <c r="R395" s="39">
        <f>SUM(R383:R394)</f>
        <v>0</v>
      </c>
      <c r="S395" s="57">
        <f>SUM(S383:S394)</f>
        <v>0</v>
      </c>
      <c r="T395" s="57">
        <f>SUM(T383:T394)</f>
        <v>0</v>
      </c>
      <c r="U395" s="57">
        <f>SUM(U383:U394)</f>
        <v>1.5887083045460887E-3</v>
      </c>
      <c r="V395" s="39">
        <f>SUM(V383:V394)</f>
        <v>0</v>
      </c>
    </row>
    <row r="396" spans="2:22" x14ac:dyDescent="0.35">
      <c r="B396" s="43">
        <v>401</v>
      </c>
      <c r="C396" s="37" t="s">
        <v>83</v>
      </c>
      <c r="D396" s="37" t="s">
        <v>63</v>
      </c>
      <c r="E396" s="37" t="s">
        <v>21</v>
      </c>
      <c r="F396" s="36">
        <v>1</v>
      </c>
      <c r="G396" s="43" t="s">
        <v>72</v>
      </c>
      <c r="H396" s="35"/>
      <c r="I396" s="35"/>
      <c r="J396" s="35"/>
      <c r="K396" s="35"/>
      <c r="L396" s="35"/>
      <c r="M396" s="35"/>
      <c r="N396" s="35"/>
      <c r="O396" s="35"/>
      <c r="P396" s="35"/>
      <c r="Q396" s="35">
        <v>2.4588355715159891E-4</v>
      </c>
      <c r="R396" s="38"/>
      <c r="S396" s="35"/>
      <c r="T396" s="35"/>
      <c r="U396" s="35">
        <v>2.4358272836084692E-4</v>
      </c>
      <c r="V396" s="38"/>
    </row>
    <row r="397" spans="2:22" x14ac:dyDescent="0.35">
      <c r="B397" s="43">
        <v>401</v>
      </c>
      <c r="C397" s="37" t="s">
        <v>83</v>
      </c>
      <c r="D397" s="37" t="s">
        <v>63</v>
      </c>
      <c r="E397" s="37" t="s">
        <v>22</v>
      </c>
      <c r="F397" s="36">
        <v>1</v>
      </c>
      <c r="G397" s="43" t="s">
        <v>72</v>
      </c>
      <c r="H397" s="35"/>
      <c r="I397" s="35"/>
      <c r="J397" s="35"/>
      <c r="K397" s="35"/>
      <c r="L397" s="35"/>
      <c r="M397" s="35"/>
      <c r="N397" s="35"/>
      <c r="O397" s="35"/>
      <c r="P397" s="35"/>
      <c r="Q397" s="35">
        <v>0</v>
      </c>
      <c r="R397" s="38"/>
      <c r="S397" s="35"/>
      <c r="T397" s="35"/>
      <c r="U397" s="35">
        <v>0</v>
      </c>
      <c r="V397" s="38"/>
    </row>
    <row r="398" spans="2:22" x14ac:dyDescent="0.35">
      <c r="B398" s="43">
        <v>401</v>
      </c>
      <c r="C398" s="37" t="s">
        <v>83</v>
      </c>
      <c r="D398" s="37" t="s">
        <v>63</v>
      </c>
      <c r="E398" s="37" t="s">
        <v>23</v>
      </c>
      <c r="F398" s="36">
        <v>1</v>
      </c>
      <c r="G398" s="43" t="s">
        <v>72</v>
      </c>
      <c r="H398" s="35"/>
      <c r="I398" s="35"/>
      <c r="J398" s="35"/>
      <c r="K398" s="35"/>
      <c r="L398" s="35"/>
      <c r="M398" s="35"/>
      <c r="N398" s="35"/>
      <c r="O398" s="35"/>
      <c r="P398" s="35"/>
      <c r="Q398" s="35">
        <v>0</v>
      </c>
      <c r="R398" s="38"/>
      <c r="S398" s="35"/>
      <c r="T398" s="35"/>
      <c r="U398" s="35">
        <v>0</v>
      </c>
      <c r="V398" s="38"/>
    </row>
    <row r="399" spans="2:22" x14ac:dyDescent="0.35">
      <c r="B399" s="43">
        <v>401</v>
      </c>
      <c r="C399" s="37" t="s">
        <v>83</v>
      </c>
      <c r="D399" s="37" t="s">
        <v>63</v>
      </c>
      <c r="E399" s="37" t="s">
        <v>24</v>
      </c>
      <c r="F399" s="36">
        <v>2</v>
      </c>
      <c r="G399" s="43" t="s">
        <v>72</v>
      </c>
      <c r="H399" s="35"/>
      <c r="I399" s="35"/>
      <c r="J399" s="35"/>
      <c r="K399" s="35"/>
      <c r="L399" s="35"/>
      <c r="M399" s="35"/>
      <c r="N399" s="35"/>
      <c r="O399" s="35"/>
      <c r="P399" s="35"/>
      <c r="Q399" s="35">
        <v>4.1581309450493232E-5</v>
      </c>
      <c r="R399" s="38"/>
      <c r="S399" s="35"/>
      <c r="T399" s="35"/>
      <c r="U399" s="35">
        <v>4.1192216844834062E-5</v>
      </c>
      <c r="V399" s="38"/>
    </row>
    <row r="400" spans="2:22" x14ac:dyDescent="0.35">
      <c r="B400" s="43">
        <v>401</v>
      </c>
      <c r="C400" s="37" t="s">
        <v>83</v>
      </c>
      <c r="D400" s="37" t="s">
        <v>63</v>
      </c>
      <c r="E400" s="37" t="s">
        <v>25</v>
      </c>
      <c r="F400" s="36">
        <v>2</v>
      </c>
      <c r="G400" s="43" t="s">
        <v>72</v>
      </c>
      <c r="H400" s="35"/>
      <c r="I400" s="35"/>
      <c r="J400" s="35"/>
      <c r="K400" s="35"/>
      <c r="L400" s="35"/>
      <c r="M400" s="35"/>
      <c r="N400" s="35"/>
      <c r="O400" s="35"/>
      <c r="P400" s="35"/>
      <c r="Q400" s="35">
        <v>0</v>
      </c>
      <c r="R400" s="38"/>
      <c r="S400" s="35"/>
      <c r="T400" s="35"/>
      <c r="U400" s="35">
        <v>0</v>
      </c>
      <c r="V400" s="38"/>
    </row>
    <row r="401" spans="2:22" x14ac:dyDescent="0.35">
      <c r="B401" s="43">
        <v>401</v>
      </c>
      <c r="C401" s="37" t="s">
        <v>83</v>
      </c>
      <c r="D401" s="37" t="s">
        <v>63</v>
      </c>
      <c r="E401" s="37" t="s">
        <v>26</v>
      </c>
      <c r="F401" s="36">
        <v>2</v>
      </c>
      <c r="G401" s="43" t="s">
        <v>72</v>
      </c>
      <c r="H401" s="35"/>
      <c r="I401" s="35"/>
      <c r="J401" s="35"/>
      <c r="K401" s="35"/>
      <c r="L401" s="35"/>
      <c r="M401" s="35"/>
      <c r="N401" s="35"/>
      <c r="O401" s="35"/>
      <c r="P401" s="35"/>
      <c r="Q401" s="35">
        <v>9.0898676473492548E-5</v>
      </c>
      <c r="R401" s="38"/>
      <c r="S401" s="35"/>
      <c r="T401" s="35"/>
      <c r="U401" s="35">
        <v>9.0048101940188105E-5</v>
      </c>
      <c r="V401" s="38"/>
    </row>
    <row r="402" spans="2:22" x14ac:dyDescent="0.35">
      <c r="B402" s="43">
        <v>401</v>
      </c>
      <c r="C402" s="37" t="s">
        <v>83</v>
      </c>
      <c r="D402" s="37" t="s">
        <v>63</v>
      </c>
      <c r="E402" s="37" t="s">
        <v>27</v>
      </c>
      <c r="F402" s="36">
        <v>3</v>
      </c>
      <c r="G402" s="43" t="s">
        <v>72</v>
      </c>
      <c r="H402" s="35"/>
      <c r="I402" s="35"/>
      <c r="J402" s="35"/>
      <c r="K402" s="35"/>
      <c r="L402" s="35"/>
      <c r="M402" s="35"/>
      <c r="N402" s="35"/>
      <c r="O402" s="35"/>
      <c r="P402" s="35"/>
      <c r="Q402" s="35">
        <v>3.6746273466870991E-5</v>
      </c>
      <c r="R402" s="38"/>
      <c r="S402" s="35"/>
      <c r="T402" s="35"/>
      <c r="U402" s="35">
        <v>3.6402424187460685E-5</v>
      </c>
      <c r="V402" s="38"/>
    </row>
    <row r="403" spans="2:22" x14ac:dyDescent="0.35">
      <c r="B403" s="43">
        <v>401</v>
      </c>
      <c r="C403" s="37" t="s">
        <v>83</v>
      </c>
      <c r="D403" s="37" t="s">
        <v>63</v>
      </c>
      <c r="E403" s="37" t="s">
        <v>28</v>
      </c>
      <c r="F403" s="36">
        <v>3</v>
      </c>
      <c r="G403" s="43" t="s">
        <v>72</v>
      </c>
      <c r="H403" s="35"/>
      <c r="I403" s="35"/>
      <c r="J403" s="35"/>
      <c r="K403" s="35"/>
      <c r="L403" s="35"/>
      <c r="M403" s="35"/>
      <c r="N403" s="35"/>
      <c r="O403" s="35"/>
      <c r="P403" s="35"/>
      <c r="Q403" s="35">
        <v>1.7581949084942748E-7</v>
      </c>
      <c r="R403" s="38"/>
      <c r="S403" s="35"/>
      <c r="T403" s="35"/>
      <c r="U403" s="35">
        <v>1.7417427898081805E-7</v>
      </c>
      <c r="V403" s="38"/>
    </row>
    <row r="404" spans="2:22" x14ac:dyDescent="0.35">
      <c r="B404" s="43">
        <v>401</v>
      </c>
      <c r="C404" s="37" t="s">
        <v>83</v>
      </c>
      <c r="D404" s="37" t="s">
        <v>63</v>
      </c>
      <c r="E404" s="37" t="s">
        <v>29</v>
      </c>
      <c r="F404" s="36">
        <v>3</v>
      </c>
      <c r="G404" s="43" t="s">
        <v>72</v>
      </c>
      <c r="H404" s="35"/>
      <c r="I404" s="35"/>
      <c r="J404" s="35"/>
      <c r="K404" s="35"/>
      <c r="L404" s="35"/>
      <c r="M404" s="35"/>
      <c r="N404" s="35"/>
      <c r="O404" s="35"/>
      <c r="P404" s="35"/>
      <c r="Q404" s="35">
        <v>8.4393355331406073E-6</v>
      </c>
      <c r="R404" s="38"/>
      <c r="S404" s="35"/>
      <c r="T404" s="35"/>
      <c r="U404" s="35">
        <v>8.3603653637059184E-6</v>
      </c>
      <c r="V404" s="38"/>
    </row>
    <row r="405" spans="2:22" x14ac:dyDescent="0.35">
      <c r="B405" s="43">
        <v>401</v>
      </c>
      <c r="C405" s="37" t="s">
        <v>83</v>
      </c>
      <c r="D405" s="37" t="s">
        <v>63</v>
      </c>
      <c r="E405" s="37" t="s">
        <v>30</v>
      </c>
      <c r="F405" s="36">
        <v>4</v>
      </c>
      <c r="G405" s="43" t="s">
        <v>72</v>
      </c>
      <c r="H405" s="35"/>
      <c r="I405" s="35"/>
      <c r="J405" s="35"/>
      <c r="K405" s="35"/>
      <c r="L405" s="35"/>
      <c r="M405" s="35"/>
      <c r="N405" s="35"/>
      <c r="O405" s="35"/>
      <c r="P405" s="35"/>
      <c r="Q405" s="35">
        <v>0</v>
      </c>
      <c r="R405" s="38"/>
      <c r="S405" s="35"/>
      <c r="T405" s="35"/>
      <c r="U405" s="35">
        <v>0</v>
      </c>
      <c r="V405" s="38"/>
    </row>
    <row r="406" spans="2:22" x14ac:dyDescent="0.35">
      <c r="B406" s="43">
        <v>401</v>
      </c>
      <c r="C406" s="37" t="s">
        <v>83</v>
      </c>
      <c r="D406" s="37" t="s">
        <v>63</v>
      </c>
      <c r="E406" s="37" t="s">
        <v>31</v>
      </c>
      <c r="F406" s="36">
        <v>4</v>
      </c>
      <c r="G406" s="43" t="s">
        <v>72</v>
      </c>
      <c r="H406" s="35"/>
      <c r="I406" s="35"/>
      <c r="J406" s="35"/>
      <c r="K406" s="35"/>
      <c r="L406" s="35"/>
      <c r="M406" s="35"/>
      <c r="N406" s="35"/>
      <c r="O406" s="35"/>
      <c r="P406" s="35"/>
      <c r="Q406" s="35">
        <v>2.637292353530775E-7</v>
      </c>
      <c r="R406" s="38"/>
      <c r="S406" s="35"/>
      <c r="T406" s="35"/>
      <c r="U406" s="35">
        <v>2.6126141755878208E-7</v>
      </c>
      <c r="V406" s="38"/>
    </row>
    <row r="407" spans="2:22" x14ac:dyDescent="0.35">
      <c r="B407" s="43">
        <v>401</v>
      </c>
      <c r="C407" s="37" t="s">
        <v>83</v>
      </c>
      <c r="D407" s="37" t="s">
        <v>63</v>
      </c>
      <c r="E407" s="37" t="s">
        <v>32</v>
      </c>
      <c r="F407" s="36">
        <v>4</v>
      </c>
      <c r="G407" s="43" t="s">
        <v>72</v>
      </c>
      <c r="H407" s="35"/>
      <c r="I407" s="35"/>
      <c r="J407" s="35"/>
      <c r="K407" s="35"/>
      <c r="L407" s="35"/>
      <c r="M407" s="35"/>
      <c r="N407" s="35"/>
      <c r="O407" s="35"/>
      <c r="P407" s="35"/>
      <c r="Q407" s="35">
        <v>6.0235757368919389E-4</v>
      </c>
      <c r="R407" s="38"/>
      <c r="S407" s="35"/>
      <c r="T407" s="35"/>
      <c r="U407" s="35">
        <v>5.9672107784568729E-4</v>
      </c>
      <c r="V407" s="38"/>
    </row>
    <row r="408" spans="2:22" x14ac:dyDescent="0.35">
      <c r="B408" s="40">
        <v>401</v>
      </c>
      <c r="C408" s="46" t="s">
        <v>83</v>
      </c>
      <c r="D408" s="46"/>
      <c r="E408" s="46" t="s">
        <v>62</v>
      </c>
      <c r="F408" s="41"/>
      <c r="G408" s="40"/>
      <c r="H408" s="57">
        <f>SUM(H396:H407)</f>
        <v>0</v>
      </c>
      <c r="I408" s="57">
        <f>SUM(I396:I407)</f>
        <v>0</v>
      </c>
      <c r="J408" s="57">
        <f>SUM(J396:J407)</f>
        <v>0</v>
      </c>
      <c r="K408" s="57">
        <f>SUM(K396:K407)</f>
        <v>0</v>
      </c>
      <c r="L408" s="57">
        <f>SUM(L396:L407)</f>
        <v>0</v>
      </c>
      <c r="M408" s="57">
        <f>SUM(M396:M407)</f>
        <v>0</v>
      </c>
      <c r="N408" s="57">
        <f>SUM(N396:N407)</f>
        <v>0</v>
      </c>
      <c r="O408" s="57">
        <f>SUM(O396:O407)</f>
        <v>0</v>
      </c>
      <c r="P408" s="57">
        <f>SUM(P396:P407)</f>
        <v>0</v>
      </c>
      <c r="Q408" s="57">
        <f>SUM(Q396:Q407)</f>
        <v>1.0263462744909927E-3</v>
      </c>
      <c r="R408" s="39">
        <f>SUM(R396:R407)</f>
        <v>0</v>
      </c>
      <c r="S408" s="57">
        <f>SUM(S396:S407)</f>
        <v>0</v>
      </c>
      <c r="T408" s="57">
        <f>SUM(T396:T407)</f>
        <v>0</v>
      </c>
      <c r="U408" s="57">
        <f>SUM(U396:U407)</f>
        <v>1.0167423502392627E-3</v>
      </c>
      <c r="V408" s="39">
        <f>SUM(V396:V407)</f>
        <v>0</v>
      </c>
    </row>
    <row r="409" spans="2:22" x14ac:dyDescent="0.35">
      <c r="B409" s="43">
        <v>402</v>
      </c>
      <c r="C409" s="37" t="s">
        <v>82</v>
      </c>
      <c r="D409" s="37" t="s">
        <v>63</v>
      </c>
      <c r="E409" s="37" t="s">
        <v>21</v>
      </c>
      <c r="F409" s="36">
        <v>1</v>
      </c>
      <c r="G409" s="43" t="s">
        <v>72</v>
      </c>
      <c r="H409" s="35"/>
      <c r="I409" s="35"/>
      <c r="J409" s="35"/>
      <c r="K409" s="35"/>
      <c r="L409" s="35"/>
      <c r="M409" s="35"/>
      <c r="N409" s="35"/>
      <c r="O409" s="35"/>
      <c r="P409" s="35"/>
      <c r="Q409" s="35">
        <v>5.6818527609333337E-7</v>
      </c>
      <c r="R409" s="38"/>
      <c r="S409" s="35"/>
      <c r="T409" s="35"/>
      <c r="U409" s="35">
        <v>5.6818527609333337E-7</v>
      </c>
      <c r="V409" s="38"/>
    </row>
    <row r="410" spans="2:22" x14ac:dyDescent="0.35">
      <c r="B410" s="43">
        <v>402</v>
      </c>
      <c r="C410" s="37" t="s">
        <v>82</v>
      </c>
      <c r="D410" s="37" t="s">
        <v>63</v>
      </c>
      <c r="E410" s="37" t="s">
        <v>22</v>
      </c>
      <c r="F410" s="36">
        <v>1</v>
      </c>
      <c r="G410" s="43" t="s">
        <v>72</v>
      </c>
      <c r="H410" s="35"/>
      <c r="I410" s="35"/>
      <c r="J410" s="35"/>
      <c r="K410" s="35"/>
      <c r="L410" s="35"/>
      <c r="M410" s="35"/>
      <c r="N410" s="35"/>
      <c r="O410" s="35"/>
      <c r="P410" s="35"/>
      <c r="Q410" s="35">
        <v>6.2961071134666663E-7</v>
      </c>
      <c r="R410" s="38"/>
      <c r="S410" s="35"/>
      <c r="T410" s="35"/>
      <c r="U410" s="35">
        <v>6.2961071134666663E-7</v>
      </c>
      <c r="V410" s="38"/>
    </row>
    <row r="411" spans="2:22" x14ac:dyDescent="0.35">
      <c r="B411" s="43">
        <v>402</v>
      </c>
      <c r="C411" s="37" t="s">
        <v>82</v>
      </c>
      <c r="D411" s="37" t="s">
        <v>63</v>
      </c>
      <c r="E411" s="37" t="s">
        <v>23</v>
      </c>
      <c r="F411" s="36">
        <v>1</v>
      </c>
      <c r="G411" s="43" t="s">
        <v>72</v>
      </c>
      <c r="H411" s="35"/>
      <c r="I411" s="35"/>
      <c r="J411" s="35"/>
      <c r="K411" s="35"/>
      <c r="L411" s="35"/>
      <c r="M411" s="35"/>
      <c r="N411" s="35"/>
      <c r="O411" s="35"/>
      <c r="P411" s="35"/>
      <c r="Q411" s="35">
        <v>0</v>
      </c>
      <c r="R411" s="38"/>
      <c r="S411" s="35"/>
      <c r="T411" s="35"/>
      <c r="U411" s="35">
        <v>0</v>
      </c>
      <c r="V411" s="38"/>
    </row>
    <row r="412" spans="2:22" x14ac:dyDescent="0.35">
      <c r="B412" s="43">
        <v>402</v>
      </c>
      <c r="C412" s="37" t="s">
        <v>82</v>
      </c>
      <c r="D412" s="37" t="s">
        <v>63</v>
      </c>
      <c r="E412" s="37" t="s">
        <v>24</v>
      </c>
      <c r="F412" s="36">
        <v>2</v>
      </c>
      <c r="G412" s="43" t="s">
        <v>72</v>
      </c>
      <c r="H412" s="35"/>
      <c r="I412" s="35"/>
      <c r="J412" s="35"/>
      <c r="K412" s="35"/>
      <c r="L412" s="35"/>
      <c r="M412" s="35"/>
      <c r="N412" s="35"/>
      <c r="O412" s="35"/>
      <c r="P412" s="35"/>
      <c r="Q412" s="35">
        <v>1.458854087195158E-7</v>
      </c>
      <c r="R412" s="38"/>
      <c r="S412" s="35"/>
      <c r="T412" s="35"/>
      <c r="U412" s="35">
        <v>1.458854087195158E-7</v>
      </c>
      <c r="V412" s="38"/>
    </row>
    <row r="413" spans="2:22" x14ac:dyDescent="0.35">
      <c r="B413" s="43">
        <v>402</v>
      </c>
      <c r="C413" s="37" t="s">
        <v>82</v>
      </c>
      <c r="D413" s="37" t="s">
        <v>63</v>
      </c>
      <c r="E413" s="37" t="s">
        <v>25</v>
      </c>
      <c r="F413" s="36">
        <v>2</v>
      </c>
      <c r="G413" s="43" t="s">
        <v>72</v>
      </c>
      <c r="H413" s="35"/>
      <c r="I413" s="35"/>
      <c r="J413" s="35"/>
      <c r="K413" s="35"/>
      <c r="L413" s="35"/>
      <c r="M413" s="35"/>
      <c r="N413" s="35"/>
      <c r="O413" s="35"/>
      <c r="P413" s="35"/>
      <c r="Q413" s="35">
        <v>2.457017410133333E-7</v>
      </c>
      <c r="R413" s="38"/>
      <c r="S413" s="35"/>
      <c r="T413" s="35"/>
      <c r="U413" s="35">
        <v>2.457017410133333E-7</v>
      </c>
      <c r="V413" s="38"/>
    </row>
    <row r="414" spans="2:22" x14ac:dyDescent="0.35">
      <c r="B414" s="43">
        <v>402</v>
      </c>
      <c r="C414" s="37" t="s">
        <v>82</v>
      </c>
      <c r="D414" s="37" t="s">
        <v>63</v>
      </c>
      <c r="E414" s="37" t="s">
        <v>26</v>
      </c>
      <c r="F414" s="36">
        <v>2</v>
      </c>
      <c r="G414" s="43" t="s">
        <v>72</v>
      </c>
      <c r="H414" s="35"/>
      <c r="I414" s="35"/>
      <c r="J414" s="35"/>
      <c r="K414" s="35"/>
      <c r="L414" s="35"/>
      <c r="M414" s="35"/>
      <c r="N414" s="35"/>
      <c r="O414" s="35"/>
      <c r="P414" s="35"/>
      <c r="Q414" s="35">
        <v>5.3747255780521191E-8</v>
      </c>
      <c r="R414" s="38"/>
      <c r="S414" s="35"/>
      <c r="T414" s="35"/>
      <c r="U414" s="35">
        <v>5.3747255780521191E-8</v>
      </c>
      <c r="V414" s="38"/>
    </row>
    <row r="415" spans="2:22" x14ac:dyDescent="0.35">
      <c r="B415" s="43">
        <v>402</v>
      </c>
      <c r="C415" s="37" t="s">
        <v>82</v>
      </c>
      <c r="D415" s="37" t="s">
        <v>63</v>
      </c>
      <c r="E415" s="37" t="s">
        <v>27</v>
      </c>
      <c r="F415" s="36">
        <v>3</v>
      </c>
      <c r="G415" s="43" t="s">
        <v>72</v>
      </c>
      <c r="H415" s="35"/>
      <c r="I415" s="35"/>
      <c r="J415" s="35"/>
      <c r="K415" s="35"/>
      <c r="L415" s="35"/>
      <c r="M415" s="35"/>
      <c r="N415" s="35"/>
      <c r="O415" s="35"/>
      <c r="P415" s="35"/>
      <c r="Q415" s="35">
        <v>3.2094789919097948E-6</v>
      </c>
      <c r="R415" s="38"/>
      <c r="S415" s="35"/>
      <c r="T415" s="35"/>
      <c r="U415" s="35">
        <v>3.2094789919097948E-6</v>
      </c>
      <c r="V415" s="38"/>
    </row>
    <row r="416" spans="2:22" x14ac:dyDescent="0.35">
      <c r="B416" s="43">
        <v>402</v>
      </c>
      <c r="C416" s="37" t="s">
        <v>82</v>
      </c>
      <c r="D416" s="37" t="s">
        <v>63</v>
      </c>
      <c r="E416" s="37" t="s">
        <v>28</v>
      </c>
      <c r="F416" s="36">
        <v>3</v>
      </c>
      <c r="G416" s="43" t="s">
        <v>72</v>
      </c>
      <c r="H416" s="35"/>
      <c r="I416" s="35"/>
      <c r="J416" s="35"/>
      <c r="K416" s="35"/>
      <c r="L416" s="35"/>
      <c r="M416" s="35"/>
      <c r="N416" s="35"/>
      <c r="O416" s="35"/>
      <c r="P416" s="35"/>
      <c r="Q416" s="35">
        <v>0</v>
      </c>
      <c r="R416" s="38"/>
      <c r="S416" s="35"/>
      <c r="T416" s="35"/>
      <c r="U416" s="35">
        <v>0</v>
      </c>
      <c r="V416" s="38"/>
    </row>
    <row r="417" spans="2:22" x14ac:dyDescent="0.35">
      <c r="B417" s="43">
        <v>402</v>
      </c>
      <c r="C417" s="37" t="s">
        <v>82</v>
      </c>
      <c r="D417" s="37" t="s">
        <v>63</v>
      </c>
      <c r="E417" s="37" t="s">
        <v>29</v>
      </c>
      <c r="F417" s="36">
        <v>3</v>
      </c>
      <c r="G417" s="43" t="s">
        <v>72</v>
      </c>
      <c r="H417" s="35"/>
      <c r="I417" s="35"/>
      <c r="J417" s="35"/>
      <c r="K417" s="35"/>
      <c r="L417" s="35"/>
      <c r="M417" s="35"/>
      <c r="N417" s="35"/>
      <c r="O417" s="35"/>
      <c r="P417" s="35"/>
      <c r="Q417" s="35">
        <v>7.6781794075605247E-8</v>
      </c>
      <c r="R417" s="38"/>
      <c r="S417" s="35"/>
      <c r="T417" s="35"/>
      <c r="U417" s="35">
        <v>7.6781794075605247E-8</v>
      </c>
      <c r="V417" s="38"/>
    </row>
    <row r="418" spans="2:22" x14ac:dyDescent="0.35">
      <c r="B418" s="43">
        <v>402</v>
      </c>
      <c r="C418" s="37" t="s">
        <v>82</v>
      </c>
      <c r="D418" s="37" t="s">
        <v>63</v>
      </c>
      <c r="E418" s="37" t="s">
        <v>30</v>
      </c>
      <c r="F418" s="36">
        <v>4</v>
      </c>
      <c r="G418" s="43" t="s">
        <v>72</v>
      </c>
      <c r="H418" s="35"/>
      <c r="I418" s="35"/>
      <c r="J418" s="35"/>
      <c r="K418" s="35"/>
      <c r="L418" s="35"/>
      <c r="M418" s="35"/>
      <c r="N418" s="35"/>
      <c r="O418" s="35"/>
      <c r="P418" s="35"/>
      <c r="Q418" s="35">
        <v>0</v>
      </c>
      <c r="R418" s="38"/>
      <c r="S418" s="35"/>
      <c r="T418" s="35"/>
      <c r="U418" s="35">
        <v>0</v>
      </c>
      <c r="V418" s="38"/>
    </row>
    <row r="419" spans="2:22" x14ac:dyDescent="0.35">
      <c r="B419" s="43">
        <v>402</v>
      </c>
      <c r="C419" s="37" t="s">
        <v>82</v>
      </c>
      <c r="D419" s="37" t="s">
        <v>63</v>
      </c>
      <c r="E419" s="37" t="s">
        <v>31</v>
      </c>
      <c r="F419" s="36">
        <v>4</v>
      </c>
      <c r="G419" s="43" t="s">
        <v>72</v>
      </c>
      <c r="H419" s="35"/>
      <c r="I419" s="35"/>
      <c r="J419" s="35"/>
      <c r="K419" s="35"/>
      <c r="L419" s="35"/>
      <c r="M419" s="35"/>
      <c r="N419" s="35"/>
      <c r="O419" s="35"/>
      <c r="P419" s="35"/>
      <c r="Q419" s="35">
        <v>0</v>
      </c>
      <c r="R419" s="38"/>
      <c r="S419" s="35"/>
      <c r="T419" s="35"/>
      <c r="U419" s="35">
        <v>0</v>
      </c>
      <c r="V419" s="38"/>
    </row>
    <row r="420" spans="2:22" x14ac:dyDescent="0.35">
      <c r="B420" s="43">
        <v>402</v>
      </c>
      <c r="C420" s="37" t="s">
        <v>82</v>
      </c>
      <c r="D420" s="37" t="s">
        <v>63</v>
      </c>
      <c r="E420" s="37" t="s">
        <v>32</v>
      </c>
      <c r="F420" s="36">
        <v>4</v>
      </c>
      <c r="G420" s="43" t="s">
        <v>72</v>
      </c>
      <c r="H420" s="35"/>
      <c r="I420" s="35"/>
      <c r="J420" s="35"/>
      <c r="K420" s="35"/>
      <c r="L420" s="35"/>
      <c r="M420" s="35"/>
      <c r="N420" s="35"/>
      <c r="O420" s="35"/>
      <c r="P420" s="35"/>
      <c r="Q420" s="35">
        <v>7.7787635569009713E-5</v>
      </c>
      <c r="R420" s="38"/>
      <c r="S420" s="35"/>
      <c r="T420" s="35"/>
      <c r="U420" s="35">
        <v>7.7787635569009713E-5</v>
      </c>
      <c r="V420" s="38"/>
    </row>
    <row r="421" spans="2:22" x14ac:dyDescent="0.35">
      <c r="B421" s="40">
        <v>402</v>
      </c>
      <c r="C421" s="46" t="s">
        <v>82</v>
      </c>
      <c r="D421" s="46"/>
      <c r="E421" s="46" t="s">
        <v>62</v>
      </c>
      <c r="F421" s="41"/>
      <c r="G421" s="40"/>
      <c r="H421" s="57">
        <f>SUM(H409:H420)</f>
        <v>0</v>
      </c>
      <c r="I421" s="57">
        <f>SUM(I409:I420)</f>
        <v>0</v>
      </c>
      <c r="J421" s="57">
        <f>SUM(J409:J420)</f>
        <v>0</v>
      </c>
      <c r="K421" s="57">
        <f>SUM(K409:K420)</f>
        <v>0</v>
      </c>
      <c r="L421" s="57">
        <f>SUM(L409:L420)</f>
        <v>0</v>
      </c>
      <c r="M421" s="57">
        <f>SUM(M409:M420)</f>
        <v>0</v>
      </c>
      <c r="N421" s="57">
        <f>SUM(N409:N420)</f>
        <v>0</v>
      </c>
      <c r="O421" s="57">
        <f>SUM(O409:O420)</f>
        <v>0</v>
      </c>
      <c r="P421" s="57">
        <f>SUM(P409:P420)</f>
        <v>0</v>
      </c>
      <c r="Q421" s="57">
        <f>SUM(Q409:Q420)</f>
        <v>8.2717026747948489E-5</v>
      </c>
      <c r="R421" s="39">
        <f>SUM(R409:R420)</f>
        <v>0</v>
      </c>
      <c r="S421" s="57">
        <f>SUM(S409:S420)</f>
        <v>0</v>
      </c>
      <c r="T421" s="57">
        <f>SUM(T409:T420)</f>
        <v>0</v>
      </c>
      <c r="U421" s="57">
        <f>SUM(U409:U420)</f>
        <v>8.2717026747948489E-5</v>
      </c>
      <c r="V421" s="39">
        <f>SUM(V409:V420)</f>
        <v>0</v>
      </c>
    </row>
    <row r="422" spans="2:22" x14ac:dyDescent="0.35">
      <c r="B422" s="43">
        <v>406</v>
      </c>
      <c r="C422" s="37" t="s">
        <v>81</v>
      </c>
      <c r="D422" s="50" t="s">
        <v>63</v>
      </c>
      <c r="E422" s="37" t="s">
        <v>21</v>
      </c>
      <c r="F422" s="36">
        <v>1</v>
      </c>
      <c r="G422" s="43" t="s">
        <v>72</v>
      </c>
      <c r="H422" s="35"/>
      <c r="I422" s="35"/>
      <c r="J422" s="35"/>
      <c r="K422" s="35"/>
      <c r="L422" s="35"/>
      <c r="M422" s="35"/>
      <c r="N422" s="35"/>
      <c r="O422" s="35"/>
      <c r="P422" s="35"/>
      <c r="Q422" s="35">
        <v>9.5587376202111794E-7</v>
      </c>
      <c r="R422" s="38"/>
      <c r="S422" s="35"/>
      <c r="T422" s="35"/>
      <c r="U422" s="35"/>
      <c r="V422" s="38"/>
    </row>
    <row r="423" spans="2:22" x14ac:dyDescent="0.35">
      <c r="B423" s="43">
        <v>406</v>
      </c>
      <c r="C423" s="37" t="s">
        <v>81</v>
      </c>
      <c r="D423" s="50" t="s">
        <v>63</v>
      </c>
      <c r="E423" s="37" t="s">
        <v>22</v>
      </c>
      <c r="F423" s="36">
        <v>1</v>
      </c>
      <c r="G423" s="43" t="s">
        <v>72</v>
      </c>
      <c r="H423" s="35"/>
      <c r="I423" s="35"/>
      <c r="J423" s="35"/>
      <c r="K423" s="35"/>
      <c r="L423" s="35"/>
      <c r="M423" s="35"/>
      <c r="N423" s="35"/>
      <c r="O423" s="35"/>
      <c r="P423" s="35"/>
      <c r="Q423" s="35">
        <v>6.7707724809829415E-7</v>
      </c>
      <c r="R423" s="38"/>
      <c r="S423" s="35"/>
      <c r="T423" s="35"/>
      <c r="U423" s="35"/>
      <c r="V423" s="38"/>
    </row>
    <row r="424" spans="2:22" x14ac:dyDescent="0.35">
      <c r="B424" s="43">
        <v>406</v>
      </c>
      <c r="C424" s="37" t="s">
        <v>81</v>
      </c>
      <c r="D424" s="50" t="s">
        <v>63</v>
      </c>
      <c r="E424" s="37" t="s">
        <v>23</v>
      </c>
      <c r="F424" s="36">
        <v>1</v>
      </c>
      <c r="G424" s="43" t="s">
        <v>72</v>
      </c>
      <c r="H424" s="35"/>
      <c r="I424" s="35"/>
      <c r="J424" s="35"/>
      <c r="K424" s="35"/>
      <c r="L424" s="35"/>
      <c r="M424" s="35"/>
      <c r="N424" s="35"/>
      <c r="O424" s="35"/>
      <c r="P424" s="35"/>
      <c r="Q424" s="35">
        <v>0</v>
      </c>
      <c r="R424" s="38"/>
      <c r="S424" s="35"/>
      <c r="T424" s="35"/>
      <c r="U424" s="35"/>
      <c r="V424" s="38"/>
    </row>
    <row r="425" spans="2:22" x14ac:dyDescent="0.35">
      <c r="B425" s="43">
        <v>406</v>
      </c>
      <c r="C425" s="37" t="s">
        <v>81</v>
      </c>
      <c r="D425" s="50" t="s">
        <v>63</v>
      </c>
      <c r="E425" s="37" t="s">
        <v>24</v>
      </c>
      <c r="F425" s="36">
        <v>2</v>
      </c>
      <c r="G425" s="43" t="s">
        <v>72</v>
      </c>
      <c r="H425" s="35"/>
      <c r="I425" s="35"/>
      <c r="J425" s="35"/>
      <c r="K425" s="35"/>
      <c r="L425" s="35"/>
      <c r="M425" s="35"/>
      <c r="N425" s="35"/>
      <c r="O425" s="35"/>
      <c r="P425" s="35"/>
      <c r="Q425" s="35">
        <v>4.381088075930091E-7</v>
      </c>
      <c r="R425" s="38"/>
      <c r="S425" s="35"/>
      <c r="T425" s="35"/>
      <c r="U425" s="35"/>
      <c r="V425" s="38"/>
    </row>
    <row r="426" spans="2:22" x14ac:dyDescent="0.35">
      <c r="B426" s="43">
        <v>406</v>
      </c>
      <c r="C426" s="37" t="s">
        <v>81</v>
      </c>
      <c r="D426" s="50" t="s">
        <v>63</v>
      </c>
      <c r="E426" s="37" t="s">
        <v>25</v>
      </c>
      <c r="F426" s="36">
        <v>2</v>
      </c>
      <c r="G426" s="43" t="s">
        <v>72</v>
      </c>
      <c r="H426" s="35"/>
      <c r="I426" s="35"/>
      <c r="J426" s="35"/>
      <c r="K426" s="35"/>
      <c r="L426" s="35"/>
      <c r="M426" s="35"/>
      <c r="N426" s="35"/>
      <c r="O426" s="35"/>
      <c r="P426" s="35"/>
      <c r="Q426" s="35">
        <v>5.1776495442809752E-7</v>
      </c>
      <c r="R426" s="38"/>
      <c r="S426" s="35"/>
      <c r="T426" s="35"/>
      <c r="U426" s="35"/>
      <c r="V426" s="38"/>
    </row>
    <row r="427" spans="2:22" x14ac:dyDescent="0.35">
      <c r="B427" s="43">
        <v>406</v>
      </c>
      <c r="C427" s="37" t="s">
        <v>81</v>
      </c>
      <c r="D427" s="50" t="s">
        <v>63</v>
      </c>
      <c r="E427" s="37" t="s">
        <v>26</v>
      </c>
      <c r="F427" s="36">
        <v>2</v>
      </c>
      <c r="G427" s="43" t="s">
        <v>72</v>
      </c>
      <c r="H427" s="35"/>
      <c r="I427" s="35"/>
      <c r="J427" s="35"/>
      <c r="K427" s="35"/>
      <c r="L427" s="35"/>
      <c r="M427" s="35"/>
      <c r="N427" s="35"/>
      <c r="O427" s="35"/>
      <c r="P427" s="35"/>
      <c r="Q427" s="35">
        <v>1.5931229367018649E-6</v>
      </c>
      <c r="R427" s="38"/>
      <c r="S427" s="35"/>
      <c r="T427" s="35"/>
      <c r="U427" s="35"/>
      <c r="V427" s="38"/>
    </row>
    <row r="428" spans="2:22" x14ac:dyDescent="0.35">
      <c r="B428" s="43">
        <v>406</v>
      </c>
      <c r="C428" s="37" t="s">
        <v>81</v>
      </c>
      <c r="D428" s="50" t="s">
        <v>63</v>
      </c>
      <c r="E428" s="37" t="s">
        <v>27</v>
      </c>
      <c r="F428" s="36">
        <v>3</v>
      </c>
      <c r="G428" s="43" t="s">
        <v>72</v>
      </c>
      <c r="H428" s="35"/>
      <c r="I428" s="35"/>
      <c r="J428" s="35"/>
      <c r="K428" s="35"/>
      <c r="L428" s="35"/>
      <c r="M428" s="35"/>
      <c r="N428" s="35"/>
      <c r="O428" s="35"/>
      <c r="P428" s="35"/>
      <c r="Q428" s="35">
        <v>1.5931229367018623E-6</v>
      </c>
      <c r="R428" s="38"/>
      <c r="S428" s="35"/>
      <c r="T428" s="35"/>
      <c r="U428" s="35"/>
      <c r="V428" s="38"/>
    </row>
    <row r="429" spans="2:22" x14ac:dyDescent="0.35">
      <c r="B429" s="43">
        <v>406</v>
      </c>
      <c r="C429" s="37" t="s">
        <v>81</v>
      </c>
      <c r="D429" s="50" t="s">
        <v>63</v>
      </c>
      <c r="E429" s="37" t="s">
        <v>28</v>
      </c>
      <c r="F429" s="36">
        <v>3</v>
      </c>
      <c r="G429" s="43" t="s">
        <v>72</v>
      </c>
      <c r="H429" s="35"/>
      <c r="I429" s="35"/>
      <c r="J429" s="35"/>
      <c r="K429" s="35"/>
      <c r="L429" s="35"/>
      <c r="M429" s="35"/>
      <c r="N429" s="35"/>
      <c r="O429" s="35"/>
      <c r="P429" s="35"/>
      <c r="Q429" s="35">
        <v>1.6329510101194065E-6</v>
      </c>
      <c r="R429" s="38"/>
      <c r="S429" s="35"/>
      <c r="T429" s="35"/>
      <c r="U429" s="35"/>
      <c r="V429" s="38"/>
    </row>
    <row r="430" spans="2:22" x14ac:dyDescent="0.35">
      <c r="B430" s="43">
        <v>406</v>
      </c>
      <c r="C430" s="37" t="s">
        <v>81</v>
      </c>
      <c r="D430" s="50" t="s">
        <v>63</v>
      </c>
      <c r="E430" s="37" t="s">
        <v>29</v>
      </c>
      <c r="F430" s="36">
        <v>3</v>
      </c>
      <c r="G430" s="43" t="s">
        <v>72</v>
      </c>
      <c r="H430" s="35"/>
      <c r="I430" s="35"/>
      <c r="J430" s="35"/>
      <c r="K430" s="35"/>
      <c r="L430" s="35"/>
      <c r="M430" s="35"/>
      <c r="N430" s="35"/>
      <c r="O430" s="35"/>
      <c r="P430" s="35"/>
      <c r="Q430" s="35">
        <v>9.5587376202110947E-7</v>
      </c>
      <c r="R430" s="38"/>
      <c r="S430" s="35"/>
      <c r="T430" s="35"/>
      <c r="U430" s="35"/>
      <c r="V430" s="38"/>
    </row>
    <row r="431" spans="2:22" x14ac:dyDescent="0.35">
      <c r="B431" s="43">
        <v>406</v>
      </c>
      <c r="C431" s="37" t="s">
        <v>81</v>
      </c>
      <c r="D431" s="50" t="s">
        <v>63</v>
      </c>
      <c r="E431" s="37" t="s">
        <v>30</v>
      </c>
      <c r="F431" s="36">
        <v>4</v>
      </c>
      <c r="G431" s="43" t="s">
        <v>72</v>
      </c>
      <c r="H431" s="35"/>
      <c r="I431" s="35"/>
      <c r="J431" s="35"/>
      <c r="K431" s="35"/>
      <c r="L431" s="35"/>
      <c r="M431" s="35"/>
      <c r="N431" s="35"/>
      <c r="O431" s="35"/>
      <c r="P431" s="35"/>
      <c r="Q431" s="35">
        <v>1.2067906245516587E-5</v>
      </c>
      <c r="R431" s="38"/>
      <c r="S431" s="35"/>
      <c r="T431" s="35"/>
      <c r="U431" s="35"/>
      <c r="V431" s="38"/>
    </row>
    <row r="432" spans="2:22" x14ac:dyDescent="0.35">
      <c r="B432" s="43">
        <v>406</v>
      </c>
      <c r="C432" s="37" t="s">
        <v>81</v>
      </c>
      <c r="D432" s="50" t="s">
        <v>63</v>
      </c>
      <c r="E432" s="37" t="s">
        <v>31</v>
      </c>
      <c r="F432" s="36">
        <v>4</v>
      </c>
      <c r="G432" s="43" t="s">
        <v>72</v>
      </c>
      <c r="H432" s="35"/>
      <c r="I432" s="35"/>
      <c r="J432" s="35"/>
      <c r="K432" s="35"/>
      <c r="L432" s="35"/>
      <c r="M432" s="35"/>
      <c r="N432" s="35"/>
      <c r="O432" s="35"/>
      <c r="P432" s="35"/>
      <c r="Q432" s="35">
        <v>5.5759302784564167E-7</v>
      </c>
      <c r="R432" s="38"/>
      <c r="S432" s="35"/>
      <c r="T432" s="35"/>
      <c r="U432" s="35"/>
      <c r="V432" s="38"/>
    </row>
    <row r="433" spans="2:22" x14ac:dyDescent="0.35">
      <c r="B433" s="43">
        <v>406</v>
      </c>
      <c r="C433" s="37" t="s">
        <v>81</v>
      </c>
      <c r="D433" s="50" t="s">
        <v>63</v>
      </c>
      <c r="E433" s="37" t="s">
        <v>32</v>
      </c>
      <c r="F433" s="36">
        <v>4</v>
      </c>
      <c r="G433" s="43" t="s">
        <v>72</v>
      </c>
      <c r="H433" s="35"/>
      <c r="I433" s="35"/>
      <c r="J433" s="35"/>
      <c r="K433" s="35"/>
      <c r="L433" s="35"/>
      <c r="M433" s="35"/>
      <c r="N433" s="35"/>
      <c r="O433" s="35"/>
      <c r="P433" s="35"/>
      <c r="Q433" s="35">
        <v>3.1862458734037642E-7</v>
      </c>
      <c r="R433" s="38"/>
      <c r="S433" s="35"/>
      <c r="T433" s="35"/>
      <c r="U433" s="35"/>
      <c r="V433" s="38"/>
    </row>
    <row r="434" spans="2:22" x14ac:dyDescent="0.35">
      <c r="B434" s="40">
        <v>406</v>
      </c>
      <c r="C434" s="37" t="s">
        <v>81</v>
      </c>
      <c r="D434" s="46"/>
      <c r="E434" s="46" t="s">
        <v>62</v>
      </c>
      <c r="F434" s="41"/>
      <c r="G434" s="40"/>
      <c r="H434" s="57">
        <f>SUM(H422:H433)</f>
        <v>0</v>
      </c>
      <c r="I434" s="57">
        <f>SUM(I422:I433)</f>
        <v>0</v>
      </c>
      <c r="J434" s="57">
        <f>SUM(J422:J433)</f>
        <v>0</v>
      </c>
      <c r="K434" s="57">
        <f>SUM(K422:K433)</f>
        <v>0</v>
      </c>
      <c r="L434" s="57">
        <f>SUM(L422:L433)</f>
        <v>0</v>
      </c>
      <c r="M434" s="57">
        <f>SUM(M422:M433)</f>
        <v>0</v>
      </c>
      <c r="N434" s="57">
        <f>SUM(N422:N433)</f>
        <v>0</v>
      </c>
      <c r="O434" s="57">
        <f>SUM(O422:O433)</f>
        <v>0</v>
      </c>
      <c r="P434" s="57">
        <f>SUM(P422:P433)</f>
        <v>0</v>
      </c>
      <c r="Q434" s="57">
        <f>SUM(Q422:Q433)</f>
        <v>2.1308019278387368E-5</v>
      </c>
      <c r="R434" s="39">
        <f>SUM(R422:R433)</f>
        <v>0</v>
      </c>
      <c r="S434" s="57">
        <f>SUM(S422:S433)</f>
        <v>0</v>
      </c>
      <c r="T434" s="57">
        <f>SUM(T422:T433)</f>
        <v>0</v>
      </c>
      <c r="U434" s="57">
        <f>SUM(U422:U433)</f>
        <v>0</v>
      </c>
      <c r="V434" s="39">
        <f>SUM(V422:V433)</f>
        <v>0</v>
      </c>
    </row>
    <row r="435" spans="2:22" x14ac:dyDescent="0.35">
      <c r="B435" s="43">
        <v>407</v>
      </c>
      <c r="C435" s="55" t="s">
        <v>80</v>
      </c>
      <c r="D435" s="50" t="s">
        <v>63</v>
      </c>
      <c r="E435" s="37" t="s">
        <v>21</v>
      </c>
      <c r="F435" s="36">
        <v>1</v>
      </c>
      <c r="G435" s="43" t="s">
        <v>72</v>
      </c>
      <c r="H435" s="35"/>
      <c r="I435" s="35"/>
      <c r="J435" s="35"/>
      <c r="K435" s="35"/>
      <c r="L435" s="35"/>
      <c r="M435" s="35"/>
      <c r="N435" s="35"/>
      <c r="O435" s="35"/>
      <c r="P435" s="35"/>
      <c r="Q435" s="35">
        <v>0</v>
      </c>
      <c r="R435" s="38"/>
      <c r="S435" s="35"/>
      <c r="T435" s="35"/>
      <c r="U435" s="35">
        <v>0</v>
      </c>
      <c r="V435" s="38"/>
    </row>
    <row r="436" spans="2:22" x14ac:dyDescent="0.35">
      <c r="B436" s="43">
        <v>407</v>
      </c>
      <c r="C436" s="37" t="s">
        <v>80</v>
      </c>
      <c r="D436" s="50" t="s">
        <v>63</v>
      </c>
      <c r="E436" s="37" t="s">
        <v>22</v>
      </c>
      <c r="F436" s="36">
        <v>1</v>
      </c>
      <c r="G436" s="43" t="s">
        <v>72</v>
      </c>
      <c r="H436" s="35"/>
      <c r="I436" s="35"/>
      <c r="J436" s="35"/>
      <c r="K436" s="35"/>
      <c r="L436" s="35"/>
      <c r="M436" s="35"/>
      <c r="N436" s="35"/>
      <c r="O436" s="35"/>
      <c r="P436" s="35"/>
      <c r="Q436" s="35">
        <v>0</v>
      </c>
      <c r="R436" s="38"/>
      <c r="S436" s="35"/>
      <c r="T436" s="35"/>
      <c r="U436" s="35">
        <v>0</v>
      </c>
      <c r="V436" s="38"/>
    </row>
    <row r="437" spans="2:22" x14ac:dyDescent="0.35">
      <c r="B437" s="43">
        <v>407</v>
      </c>
      <c r="C437" s="37" t="s">
        <v>80</v>
      </c>
      <c r="D437" s="50" t="s">
        <v>63</v>
      </c>
      <c r="E437" s="37" t="s">
        <v>23</v>
      </c>
      <c r="F437" s="36">
        <v>1</v>
      </c>
      <c r="G437" s="43" t="s">
        <v>72</v>
      </c>
      <c r="H437" s="35"/>
      <c r="I437" s="35"/>
      <c r="J437" s="35"/>
      <c r="K437" s="35"/>
      <c r="L437" s="35"/>
      <c r="M437" s="35"/>
      <c r="N437" s="35"/>
      <c r="O437" s="35"/>
      <c r="P437" s="35"/>
      <c r="Q437" s="35">
        <v>0</v>
      </c>
      <c r="R437" s="38"/>
      <c r="S437" s="35"/>
      <c r="T437" s="35"/>
      <c r="U437" s="35">
        <v>0</v>
      </c>
      <c r="V437" s="38"/>
    </row>
    <row r="438" spans="2:22" x14ac:dyDescent="0.35">
      <c r="B438" s="43">
        <v>407</v>
      </c>
      <c r="C438" s="37" t="s">
        <v>80</v>
      </c>
      <c r="D438" s="50" t="s">
        <v>63</v>
      </c>
      <c r="E438" s="37" t="s">
        <v>24</v>
      </c>
      <c r="F438" s="36">
        <v>2</v>
      </c>
      <c r="G438" s="43" t="s">
        <v>72</v>
      </c>
      <c r="H438" s="35"/>
      <c r="I438" s="35"/>
      <c r="J438" s="35"/>
      <c r="K438" s="35"/>
      <c r="L438" s="35"/>
      <c r="M438" s="35"/>
      <c r="N438" s="35"/>
      <c r="O438" s="35"/>
      <c r="P438" s="35"/>
      <c r="Q438" s="35">
        <v>0</v>
      </c>
      <c r="R438" s="38"/>
      <c r="S438" s="35"/>
      <c r="T438" s="35"/>
      <c r="U438" s="35">
        <v>0</v>
      </c>
      <c r="V438" s="38"/>
    </row>
    <row r="439" spans="2:22" x14ac:dyDescent="0.35">
      <c r="B439" s="43">
        <v>407</v>
      </c>
      <c r="C439" s="37" t="s">
        <v>80</v>
      </c>
      <c r="D439" s="50" t="s">
        <v>63</v>
      </c>
      <c r="E439" s="37" t="s">
        <v>25</v>
      </c>
      <c r="F439" s="36">
        <v>2</v>
      </c>
      <c r="G439" s="43" t="s">
        <v>72</v>
      </c>
      <c r="H439" s="35"/>
      <c r="I439" s="35"/>
      <c r="J439" s="35"/>
      <c r="K439" s="35"/>
      <c r="L439" s="35"/>
      <c r="M439" s="35"/>
      <c r="N439" s="35"/>
      <c r="O439" s="35"/>
      <c r="P439" s="35"/>
      <c r="Q439" s="35">
        <v>0</v>
      </c>
      <c r="R439" s="38"/>
      <c r="S439" s="35"/>
      <c r="T439" s="35"/>
      <c r="U439" s="35">
        <v>0</v>
      </c>
      <c r="V439" s="38"/>
    </row>
    <row r="440" spans="2:22" x14ac:dyDescent="0.35">
      <c r="B440" s="43">
        <v>407</v>
      </c>
      <c r="C440" s="37" t="s">
        <v>80</v>
      </c>
      <c r="D440" s="50" t="s">
        <v>63</v>
      </c>
      <c r="E440" s="37" t="s">
        <v>26</v>
      </c>
      <c r="F440" s="36">
        <v>2</v>
      </c>
      <c r="G440" s="43" t="s">
        <v>72</v>
      </c>
      <c r="H440" s="35"/>
      <c r="I440" s="35"/>
      <c r="J440" s="35"/>
      <c r="K440" s="35"/>
      <c r="L440" s="35"/>
      <c r="M440" s="35"/>
      <c r="N440" s="35"/>
      <c r="O440" s="35"/>
      <c r="P440" s="35"/>
      <c r="Q440" s="35">
        <v>0</v>
      </c>
      <c r="R440" s="38"/>
      <c r="S440" s="35"/>
      <c r="T440" s="35"/>
      <c r="U440" s="35">
        <v>0</v>
      </c>
      <c r="V440" s="38"/>
    </row>
    <row r="441" spans="2:22" x14ac:dyDescent="0.35">
      <c r="B441" s="43">
        <v>407</v>
      </c>
      <c r="C441" s="37" t="s">
        <v>80</v>
      </c>
      <c r="D441" s="50" t="s">
        <v>63</v>
      </c>
      <c r="E441" s="37" t="s">
        <v>27</v>
      </c>
      <c r="F441" s="36">
        <v>3</v>
      </c>
      <c r="G441" s="43" t="s">
        <v>72</v>
      </c>
      <c r="H441" s="35"/>
      <c r="I441" s="35"/>
      <c r="J441" s="35"/>
      <c r="K441" s="35"/>
      <c r="L441" s="35"/>
      <c r="M441" s="35"/>
      <c r="N441" s="35"/>
      <c r="O441" s="35"/>
      <c r="P441" s="35"/>
      <c r="Q441" s="35">
        <v>0</v>
      </c>
      <c r="R441" s="38"/>
      <c r="S441" s="35"/>
      <c r="T441" s="35"/>
      <c r="U441" s="35">
        <v>0</v>
      </c>
      <c r="V441" s="38"/>
    </row>
    <row r="442" spans="2:22" x14ac:dyDescent="0.35">
      <c r="B442" s="43">
        <v>407</v>
      </c>
      <c r="C442" s="37" t="s">
        <v>80</v>
      </c>
      <c r="D442" s="50" t="s">
        <v>63</v>
      </c>
      <c r="E442" s="37" t="s">
        <v>28</v>
      </c>
      <c r="F442" s="36">
        <v>3</v>
      </c>
      <c r="G442" s="43" t="s">
        <v>72</v>
      </c>
      <c r="H442" s="35"/>
      <c r="I442" s="35"/>
      <c r="J442" s="35"/>
      <c r="K442" s="35"/>
      <c r="L442" s="35"/>
      <c r="M442" s="35"/>
      <c r="N442" s="35"/>
      <c r="O442" s="35"/>
      <c r="P442" s="35"/>
      <c r="Q442" s="35">
        <v>0</v>
      </c>
      <c r="R442" s="38"/>
      <c r="S442" s="35"/>
      <c r="T442" s="35"/>
      <c r="U442" s="35">
        <v>0</v>
      </c>
      <c r="V442" s="38"/>
    </row>
    <row r="443" spans="2:22" x14ac:dyDescent="0.35">
      <c r="B443" s="43">
        <v>407</v>
      </c>
      <c r="C443" s="37" t="s">
        <v>80</v>
      </c>
      <c r="D443" s="50" t="s">
        <v>63</v>
      </c>
      <c r="E443" s="37" t="s">
        <v>29</v>
      </c>
      <c r="F443" s="36">
        <v>3</v>
      </c>
      <c r="G443" s="43" t="s">
        <v>72</v>
      </c>
      <c r="H443" s="35"/>
      <c r="I443" s="35"/>
      <c r="J443" s="35"/>
      <c r="K443" s="35"/>
      <c r="L443" s="35"/>
      <c r="M443" s="35"/>
      <c r="N443" s="35"/>
      <c r="O443" s="35"/>
      <c r="P443" s="35"/>
      <c r="Q443" s="35">
        <v>0</v>
      </c>
      <c r="R443" s="38"/>
      <c r="S443" s="35"/>
      <c r="T443" s="35"/>
      <c r="U443" s="35">
        <v>0</v>
      </c>
      <c r="V443" s="38"/>
    </row>
    <row r="444" spans="2:22" x14ac:dyDescent="0.35">
      <c r="B444" s="43">
        <v>407</v>
      </c>
      <c r="C444" s="37" t="s">
        <v>80</v>
      </c>
      <c r="D444" s="50" t="s">
        <v>63</v>
      </c>
      <c r="E444" s="37" t="s">
        <v>30</v>
      </c>
      <c r="F444" s="36">
        <v>4</v>
      </c>
      <c r="G444" s="43" t="s">
        <v>72</v>
      </c>
      <c r="H444" s="35"/>
      <c r="I444" s="35"/>
      <c r="J444" s="35"/>
      <c r="K444" s="35"/>
      <c r="L444" s="35"/>
      <c r="M444" s="35"/>
      <c r="N444" s="35"/>
      <c r="O444" s="35"/>
      <c r="P444" s="35"/>
      <c r="Q444" s="35">
        <v>0</v>
      </c>
      <c r="R444" s="38"/>
      <c r="S444" s="35"/>
      <c r="T444" s="35"/>
      <c r="U444" s="35">
        <v>0</v>
      </c>
      <c r="V444" s="38"/>
    </row>
    <row r="445" spans="2:22" x14ac:dyDescent="0.35">
      <c r="B445" s="43">
        <v>407</v>
      </c>
      <c r="C445" s="37" t="s">
        <v>80</v>
      </c>
      <c r="D445" s="50" t="s">
        <v>63</v>
      </c>
      <c r="E445" s="37" t="s">
        <v>31</v>
      </c>
      <c r="F445" s="36">
        <v>4</v>
      </c>
      <c r="G445" s="43" t="s">
        <v>72</v>
      </c>
      <c r="H445" s="35"/>
      <c r="I445" s="35"/>
      <c r="J445" s="35"/>
      <c r="K445" s="35"/>
      <c r="L445" s="35"/>
      <c r="M445" s="35"/>
      <c r="N445" s="35"/>
      <c r="O445" s="35"/>
      <c r="P445" s="35"/>
      <c r="Q445" s="35">
        <v>5.8174929159887732E-4</v>
      </c>
      <c r="R445" s="38"/>
      <c r="S445" s="35"/>
      <c r="T445" s="35"/>
      <c r="U445" s="35">
        <v>1.2562572324572086E-4</v>
      </c>
      <c r="V445" s="38"/>
    </row>
    <row r="446" spans="2:22" x14ac:dyDescent="0.35">
      <c r="B446" s="43">
        <v>407</v>
      </c>
      <c r="C446" s="37" t="s">
        <v>80</v>
      </c>
      <c r="D446" s="50" t="s">
        <v>63</v>
      </c>
      <c r="E446" s="37" t="s">
        <v>32</v>
      </c>
      <c r="F446" s="36">
        <v>4</v>
      </c>
      <c r="G446" s="43" t="s">
        <v>72</v>
      </c>
      <c r="H446" s="35"/>
      <c r="I446" s="35"/>
      <c r="J446" s="35"/>
      <c r="K446" s="35"/>
      <c r="L446" s="35"/>
      <c r="M446" s="35"/>
      <c r="N446" s="35"/>
      <c r="O446" s="35"/>
      <c r="P446" s="35"/>
      <c r="Q446" s="35">
        <v>0</v>
      </c>
      <c r="R446" s="38"/>
      <c r="S446" s="35"/>
      <c r="T446" s="35"/>
      <c r="U446" s="35">
        <v>0</v>
      </c>
      <c r="V446" s="38"/>
    </row>
    <row r="447" spans="2:22" x14ac:dyDescent="0.35">
      <c r="B447" s="40">
        <v>407</v>
      </c>
      <c r="C447" s="46" t="s">
        <v>80</v>
      </c>
      <c r="D447" s="46"/>
      <c r="E447" s="46" t="s">
        <v>62</v>
      </c>
      <c r="F447" s="41"/>
      <c r="G447" s="40"/>
      <c r="H447" s="57">
        <f>SUM(H435:H446)</f>
        <v>0</v>
      </c>
      <c r="I447" s="57">
        <f>SUM(I435:I446)</f>
        <v>0</v>
      </c>
      <c r="J447" s="57">
        <f>SUM(J435:J446)</f>
        <v>0</v>
      </c>
      <c r="K447" s="57">
        <f>SUM(K435:K446)</f>
        <v>0</v>
      </c>
      <c r="L447" s="57">
        <f>SUM(L435:L446)</f>
        <v>0</v>
      </c>
      <c r="M447" s="57">
        <f>SUM(M435:M446)</f>
        <v>0</v>
      </c>
      <c r="N447" s="57">
        <f>SUM(N435:N446)</f>
        <v>0</v>
      </c>
      <c r="O447" s="57">
        <f>SUM(O435:O446)</f>
        <v>0</v>
      </c>
      <c r="P447" s="57">
        <f>SUM(P435:P446)</f>
        <v>0</v>
      </c>
      <c r="Q447" s="57">
        <f>SUM(Q435:Q446)</f>
        <v>5.8174929159887732E-4</v>
      </c>
      <c r="R447" s="39">
        <f>SUM(R435:R446)</f>
        <v>0</v>
      </c>
      <c r="S447" s="57">
        <f>SUM(S435:S446)</f>
        <v>0</v>
      </c>
      <c r="T447" s="57">
        <f>SUM(T435:T446)</f>
        <v>0</v>
      </c>
      <c r="U447" s="57">
        <f>SUM(U435:U446)</f>
        <v>1.2562572324572086E-4</v>
      </c>
      <c r="V447" s="39">
        <f>SUM(V435:V446)</f>
        <v>0</v>
      </c>
    </row>
    <row r="448" spans="2:22" x14ac:dyDescent="0.35">
      <c r="B448" s="43">
        <v>408</v>
      </c>
      <c r="C448" s="37" t="s">
        <v>79</v>
      </c>
      <c r="D448" s="50" t="s">
        <v>63</v>
      </c>
      <c r="E448" s="37" t="s">
        <v>21</v>
      </c>
      <c r="F448" s="36">
        <v>1</v>
      </c>
      <c r="G448" s="43" t="s">
        <v>72</v>
      </c>
      <c r="H448" s="35"/>
      <c r="I448" s="35"/>
      <c r="J448" s="35"/>
      <c r="K448" s="35"/>
      <c r="L448" s="35"/>
      <c r="M448" s="35"/>
      <c r="N448" s="35"/>
      <c r="O448" s="35"/>
      <c r="P448" s="35"/>
      <c r="Q448" s="35">
        <v>0</v>
      </c>
      <c r="R448" s="38"/>
      <c r="S448" s="35"/>
      <c r="T448" s="35"/>
      <c r="U448" s="35"/>
      <c r="V448" s="38"/>
    </row>
    <row r="449" spans="2:22" x14ac:dyDescent="0.35">
      <c r="B449" s="43">
        <v>408</v>
      </c>
      <c r="C449" s="37" t="s">
        <v>79</v>
      </c>
      <c r="D449" s="50" t="s">
        <v>63</v>
      </c>
      <c r="E449" s="37" t="s">
        <v>22</v>
      </c>
      <c r="F449" s="36">
        <v>1</v>
      </c>
      <c r="G449" s="43" t="s">
        <v>72</v>
      </c>
      <c r="H449" s="35"/>
      <c r="I449" s="35"/>
      <c r="J449" s="35"/>
      <c r="K449" s="35"/>
      <c r="L449" s="35"/>
      <c r="M449" s="35"/>
      <c r="N449" s="35"/>
      <c r="O449" s="35"/>
      <c r="P449" s="35"/>
      <c r="Q449" s="35">
        <v>0</v>
      </c>
      <c r="R449" s="38"/>
      <c r="S449" s="35"/>
      <c r="T449" s="35"/>
      <c r="U449" s="35"/>
      <c r="V449" s="38"/>
    </row>
    <row r="450" spans="2:22" x14ac:dyDescent="0.35">
      <c r="B450" s="43">
        <v>408</v>
      </c>
      <c r="C450" s="37" t="s">
        <v>79</v>
      </c>
      <c r="D450" s="50" t="s">
        <v>63</v>
      </c>
      <c r="E450" s="37" t="s">
        <v>23</v>
      </c>
      <c r="F450" s="36">
        <v>1</v>
      </c>
      <c r="G450" s="43" t="s">
        <v>72</v>
      </c>
      <c r="H450" s="35"/>
      <c r="I450" s="35"/>
      <c r="J450" s="35"/>
      <c r="K450" s="35"/>
      <c r="L450" s="35"/>
      <c r="M450" s="35"/>
      <c r="N450" s="35"/>
      <c r="O450" s="35"/>
      <c r="P450" s="35"/>
      <c r="Q450" s="35">
        <v>0</v>
      </c>
      <c r="R450" s="38"/>
      <c r="S450" s="35"/>
      <c r="T450" s="35"/>
      <c r="U450" s="35"/>
      <c r="V450" s="38"/>
    </row>
    <row r="451" spans="2:22" x14ac:dyDescent="0.35">
      <c r="B451" s="43">
        <v>408</v>
      </c>
      <c r="C451" s="37" t="s">
        <v>79</v>
      </c>
      <c r="D451" s="50" t="s">
        <v>63</v>
      </c>
      <c r="E451" s="37" t="s">
        <v>24</v>
      </c>
      <c r="F451" s="36">
        <v>2</v>
      </c>
      <c r="G451" s="43" t="s">
        <v>72</v>
      </c>
      <c r="H451" s="35"/>
      <c r="I451" s="35"/>
      <c r="J451" s="35"/>
      <c r="K451" s="35"/>
      <c r="L451" s="35"/>
      <c r="M451" s="35"/>
      <c r="N451" s="35"/>
      <c r="O451" s="35"/>
      <c r="P451" s="35"/>
      <c r="Q451" s="35">
        <v>0</v>
      </c>
      <c r="R451" s="38"/>
      <c r="S451" s="35"/>
      <c r="T451" s="35"/>
      <c r="U451" s="35"/>
      <c r="V451" s="38"/>
    </row>
    <row r="452" spans="2:22" x14ac:dyDescent="0.35">
      <c r="B452" s="43">
        <v>408</v>
      </c>
      <c r="C452" s="37" t="s">
        <v>79</v>
      </c>
      <c r="D452" s="50" t="s">
        <v>63</v>
      </c>
      <c r="E452" s="37" t="s">
        <v>25</v>
      </c>
      <c r="F452" s="36">
        <v>2</v>
      </c>
      <c r="G452" s="43" t="s">
        <v>72</v>
      </c>
      <c r="H452" s="35"/>
      <c r="I452" s="35"/>
      <c r="J452" s="35"/>
      <c r="K452" s="35"/>
      <c r="L452" s="35"/>
      <c r="M452" s="35"/>
      <c r="N452" s="35"/>
      <c r="O452" s="35"/>
      <c r="P452" s="35"/>
      <c r="Q452" s="35">
        <v>0</v>
      </c>
      <c r="R452" s="38"/>
      <c r="S452" s="35"/>
      <c r="T452" s="35"/>
      <c r="U452" s="35"/>
      <c r="V452" s="38"/>
    </row>
    <row r="453" spans="2:22" x14ac:dyDescent="0.35">
      <c r="B453" s="43">
        <v>408</v>
      </c>
      <c r="C453" s="37" t="s">
        <v>79</v>
      </c>
      <c r="D453" s="50" t="s">
        <v>63</v>
      </c>
      <c r="E453" s="37" t="s">
        <v>26</v>
      </c>
      <c r="F453" s="36">
        <v>2</v>
      </c>
      <c r="G453" s="43" t="s">
        <v>72</v>
      </c>
      <c r="H453" s="35"/>
      <c r="I453" s="35"/>
      <c r="J453" s="35"/>
      <c r="K453" s="35"/>
      <c r="L453" s="35"/>
      <c r="M453" s="35"/>
      <c r="N453" s="35"/>
      <c r="O453" s="35"/>
      <c r="P453" s="35"/>
      <c r="Q453" s="35">
        <v>0</v>
      </c>
      <c r="R453" s="38"/>
      <c r="S453" s="35"/>
      <c r="T453" s="35"/>
      <c r="U453" s="35"/>
      <c r="V453" s="38"/>
    </row>
    <row r="454" spans="2:22" x14ac:dyDescent="0.35">
      <c r="B454" s="43">
        <v>408</v>
      </c>
      <c r="C454" s="37" t="s">
        <v>79</v>
      </c>
      <c r="D454" s="50" t="s">
        <v>63</v>
      </c>
      <c r="E454" s="37" t="s">
        <v>27</v>
      </c>
      <c r="F454" s="36">
        <v>3</v>
      </c>
      <c r="G454" s="43" t="s">
        <v>72</v>
      </c>
      <c r="H454" s="35"/>
      <c r="I454" s="35"/>
      <c r="J454" s="35"/>
      <c r="K454" s="35"/>
      <c r="L454" s="35"/>
      <c r="M454" s="35"/>
      <c r="N454" s="35"/>
      <c r="O454" s="35"/>
      <c r="P454" s="35"/>
      <c r="Q454" s="35">
        <v>0</v>
      </c>
      <c r="R454" s="38"/>
      <c r="S454" s="35"/>
      <c r="T454" s="35"/>
      <c r="U454" s="35"/>
      <c r="V454" s="38"/>
    </row>
    <row r="455" spans="2:22" x14ac:dyDescent="0.35">
      <c r="B455" s="43">
        <v>408</v>
      </c>
      <c r="C455" s="37" t="s">
        <v>79</v>
      </c>
      <c r="D455" s="50" t="s">
        <v>63</v>
      </c>
      <c r="E455" s="37" t="s">
        <v>28</v>
      </c>
      <c r="F455" s="36">
        <v>3</v>
      </c>
      <c r="G455" s="43" t="s">
        <v>72</v>
      </c>
      <c r="H455" s="35"/>
      <c r="I455" s="35"/>
      <c r="J455" s="35"/>
      <c r="K455" s="35"/>
      <c r="L455" s="35"/>
      <c r="M455" s="35"/>
      <c r="N455" s="35"/>
      <c r="O455" s="35"/>
      <c r="P455" s="35"/>
      <c r="Q455" s="35">
        <v>0</v>
      </c>
      <c r="R455" s="38"/>
      <c r="S455" s="35"/>
      <c r="T455" s="35"/>
      <c r="U455" s="35"/>
      <c r="V455" s="38"/>
    </row>
    <row r="456" spans="2:22" x14ac:dyDescent="0.35">
      <c r="B456" s="43">
        <v>408</v>
      </c>
      <c r="C456" s="37" t="s">
        <v>79</v>
      </c>
      <c r="D456" s="50" t="s">
        <v>63</v>
      </c>
      <c r="E456" s="37" t="s">
        <v>29</v>
      </c>
      <c r="F456" s="36">
        <v>3</v>
      </c>
      <c r="G456" s="43" t="s">
        <v>72</v>
      </c>
      <c r="H456" s="35"/>
      <c r="I456" s="35"/>
      <c r="J456" s="35"/>
      <c r="K456" s="35"/>
      <c r="L456" s="35"/>
      <c r="M456" s="35"/>
      <c r="N456" s="35"/>
      <c r="O456" s="35"/>
      <c r="P456" s="35"/>
      <c r="Q456" s="35">
        <v>0</v>
      </c>
      <c r="R456" s="38"/>
      <c r="S456" s="35"/>
      <c r="T456" s="35"/>
      <c r="U456" s="35"/>
      <c r="V456" s="38"/>
    </row>
    <row r="457" spans="2:22" x14ac:dyDescent="0.35">
      <c r="B457" s="43">
        <v>408</v>
      </c>
      <c r="C457" s="37" t="s">
        <v>79</v>
      </c>
      <c r="D457" s="50" t="s">
        <v>63</v>
      </c>
      <c r="E457" s="37" t="s">
        <v>30</v>
      </c>
      <c r="F457" s="36">
        <v>4</v>
      </c>
      <c r="G457" s="43" t="s">
        <v>72</v>
      </c>
      <c r="H457" s="35"/>
      <c r="I457" s="35"/>
      <c r="J457" s="35"/>
      <c r="K457" s="35"/>
      <c r="L457" s="35"/>
      <c r="M457" s="35"/>
      <c r="N457" s="35"/>
      <c r="O457" s="35"/>
      <c r="P457" s="35"/>
      <c r="Q457" s="35">
        <v>0</v>
      </c>
      <c r="R457" s="38"/>
      <c r="S457" s="35"/>
      <c r="T457" s="35"/>
      <c r="U457" s="35"/>
      <c r="V457" s="38"/>
    </row>
    <row r="458" spans="2:22" x14ac:dyDescent="0.35">
      <c r="B458" s="43">
        <v>408</v>
      </c>
      <c r="C458" s="37" t="s">
        <v>79</v>
      </c>
      <c r="D458" s="50" t="s">
        <v>63</v>
      </c>
      <c r="E458" s="37" t="s">
        <v>31</v>
      </c>
      <c r="F458" s="36">
        <v>4</v>
      </c>
      <c r="G458" s="43" t="s">
        <v>72</v>
      </c>
      <c r="H458" s="35"/>
      <c r="I458" s="35"/>
      <c r="J458" s="35"/>
      <c r="K458" s="35"/>
      <c r="L458" s="35"/>
      <c r="M458" s="35"/>
      <c r="N458" s="35"/>
      <c r="O458" s="35"/>
      <c r="P458" s="35"/>
      <c r="Q458" s="35">
        <v>0</v>
      </c>
      <c r="R458" s="38"/>
      <c r="S458" s="35"/>
      <c r="T458" s="35"/>
      <c r="U458" s="35"/>
      <c r="V458" s="38"/>
    </row>
    <row r="459" spans="2:22" x14ac:dyDescent="0.35">
      <c r="B459" s="43">
        <v>408</v>
      </c>
      <c r="C459" s="37" t="s">
        <v>79</v>
      </c>
      <c r="D459" s="50" t="s">
        <v>63</v>
      </c>
      <c r="E459" s="37" t="s">
        <v>32</v>
      </c>
      <c r="F459" s="36">
        <v>4</v>
      </c>
      <c r="G459" s="43" t="s">
        <v>72</v>
      </c>
      <c r="H459" s="35"/>
      <c r="I459" s="35"/>
      <c r="J459" s="35"/>
      <c r="K459" s="35"/>
      <c r="L459" s="35"/>
      <c r="M459" s="35"/>
      <c r="N459" s="35"/>
      <c r="O459" s="35"/>
      <c r="P459" s="35"/>
      <c r="Q459" s="35">
        <v>0</v>
      </c>
      <c r="R459" s="38"/>
      <c r="S459" s="35"/>
      <c r="T459" s="35"/>
      <c r="U459" s="35"/>
      <c r="V459" s="38"/>
    </row>
    <row r="460" spans="2:22" x14ac:dyDescent="0.35">
      <c r="B460" s="40">
        <v>408</v>
      </c>
      <c r="C460" s="46" t="s">
        <v>79</v>
      </c>
      <c r="D460" s="46"/>
      <c r="E460" s="46" t="s">
        <v>62</v>
      </c>
      <c r="F460" s="41"/>
      <c r="G460" s="40"/>
      <c r="H460" s="57">
        <f>SUM(H448:H459)</f>
        <v>0</v>
      </c>
      <c r="I460" s="57">
        <f>SUM(I448:I459)</f>
        <v>0</v>
      </c>
      <c r="J460" s="57">
        <f>SUM(J448:J459)</f>
        <v>0</v>
      </c>
      <c r="K460" s="57">
        <f>SUM(K448:K459)</f>
        <v>0</v>
      </c>
      <c r="L460" s="57">
        <f>SUM(L448:L459)</f>
        <v>0</v>
      </c>
      <c r="M460" s="57">
        <f>SUM(M448:M459)</f>
        <v>0</v>
      </c>
      <c r="N460" s="57">
        <f>SUM(N448:N459)</f>
        <v>0</v>
      </c>
      <c r="O460" s="57">
        <f>SUM(O448:O459)</f>
        <v>0</v>
      </c>
      <c r="P460" s="57">
        <f>SUM(P448:P459)</f>
        <v>0</v>
      </c>
      <c r="Q460" s="57">
        <f>SUM(Q448:Q459)</f>
        <v>0</v>
      </c>
      <c r="R460" s="39">
        <f>SUM(R448:R459)</f>
        <v>0</v>
      </c>
      <c r="S460" s="57">
        <f>SUM(S448:S459)</f>
        <v>0</v>
      </c>
      <c r="T460" s="57">
        <f>SUM(T448:T459)</f>
        <v>0</v>
      </c>
      <c r="U460" s="57">
        <f>SUM(U448:U459)</f>
        <v>0</v>
      </c>
      <c r="V460" s="39">
        <f>SUM(V448:V459)</f>
        <v>0</v>
      </c>
    </row>
    <row r="461" spans="2:22" x14ac:dyDescent="0.35">
      <c r="B461" s="43">
        <v>501</v>
      </c>
      <c r="C461" s="37" t="s">
        <v>78</v>
      </c>
      <c r="D461" s="33" t="s">
        <v>77</v>
      </c>
      <c r="E461" s="37" t="s">
        <v>21</v>
      </c>
      <c r="F461" s="36">
        <v>1</v>
      </c>
      <c r="G461" s="43" t="s">
        <v>72</v>
      </c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8"/>
      <c r="S461" s="61">
        <v>3.8628015932893119E-2</v>
      </c>
      <c r="T461" s="35"/>
      <c r="U461" s="35"/>
      <c r="V461" s="60">
        <v>1.0815844461210073</v>
      </c>
    </row>
    <row r="462" spans="2:22" x14ac:dyDescent="0.35">
      <c r="B462" s="43">
        <v>501</v>
      </c>
      <c r="C462" s="37" t="s">
        <v>78</v>
      </c>
      <c r="D462" s="33" t="s">
        <v>77</v>
      </c>
      <c r="E462" s="37" t="s">
        <v>22</v>
      </c>
      <c r="F462" s="36">
        <v>1</v>
      </c>
      <c r="G462" s="43" t="s">
        <v>72</v>
      </c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8"/>
      <c r="S462" s="61">
        <v>3.6135885872706469E-2</v>
      </c>
      <c r="T462" s="35"/>
      <c r="U462" s="35"/>
      <c r="V462" s="60">
        <v>1.0118048044357812</v>
      </c>
    </row>
    <row r="463" spans="2:22" x14ac:dyDescent="0.35">
      <c r="B463" s="43">
        <v>501</v>
      </c>
      <c r="C463" s="37" t="s">
        <v>78</v>
      </c>
      <c r="D463" s="33" t="s">
        <v>77</v>
      </c>
      <c r="E463" s="37" t="s">
        <v>23</v>
      </c>
      <c r="F463" s="36">
        <v>1</v>
      </c>
      <c r="G463" s="43" t="s">
        <v>72</v>
      </c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8"/>
      <c r="S463" s="61">
        <v>3.8628015932893119E-2</v>
      </c>
      <c r="T463" s="35"/>
      <c r="U463" s="35"/>
      <c r="V463" s="60">
        <v>1.0815844461210073</v>
      </c>
    </row>
    <row r="464" spans="2:22" x14ac:dyDescent="0.35">
      <c r="B464" s="43">
        <v>501</v>
      </c>
      <c r="C464" s="37" t="s">
        <v>78</v>
      </c>
      <c r="D464" s="33" t="s">
        <v>77</v>
      </c>
      <c r="E464" s="37" t="s">
        <v>24</v>
      </c>
      <c r="F464" s="36">
        <v>2</v>
      </c>
      <c r="G464" s="43" t="s">
        <v>72</v>
      </c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8"/>
      <c r="S464" s="61">
        <v>3.738195090279979E-2</v>
      </c>
      <c r="T464" s="35"/>
      <c r="U464" s="35"/>
      <c r="V464" s="60">
        <v>1.0466946252783942</v>
      </c>
    </row>
    <row r="465" spans="2:22" x14ac:dyDescent="0.35">
      <c r="B465" s="43">
        <v>501</v>
      </c>
      <c r="C465" s="37" t="s">
        <v>78</v>
      </c>
      <c r="D465" s="33" t="s">
        <v>77</v>
      </c>
      <c r="E465" s="37" t="s">
        <v>25</v>
      </c>
      <c r="F465" s="36">
        <v>2</v>
      </c>
      <c r="G465" s="43" t="s">
        <v>72</v>
      </c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8"/>
      <c r="S465" s="61">
        <v>3.8628015932893119E-2</v>
      </c>
      <c r="T465" s="35"/>
      <c r="U465" s="35"/>
      <c r="V465" s="60">
        <v>1.0815844461210073</v>
      </c>
    </row>
    <row r="466" spans="2:22" x14ac:dyDescent="0.35">
      <c r="B466" s="43">
        <v>501</v>
      </c>
      <c r="C466" s="37" t="s">
        <v>78</v>
      </c>
      <c r="D466" s="33" t="s">
        <v>77</v>
      </c>
      <c r="E466" s="37" t="s">
        <v>26</v>
      </c>
      <c r="F466" s="36">
        <v>2</v>
      </c>
      <c r="G466" s="43" t="s">
        <v>72</v>
      </c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8"/>
      <c r="S466" s="61">
        <v>3.738195090279979E-2</v>
      </c>
      <c r="T466" s="35"/>
      <c r="U466" s="35"/>
      <c r="V466" s="60">
        <v>1.0466946252783942</v>
      </c>
    </row>
    <row r="467" spans="2:22" x14ac:dyDescent="0.35">
      <c r="B467" s="43">
        <v>501</v>
      </c>
      <c r="C467" s="37" t="s">
        <v>78</v>
      </c>
      <c r="D467" s="33" t="s">
        <v>77</v>
      </c>
      <c r="E467" s="37" t="s">
        <v>27</v>
      </c>
      <c r="F467" s="36">
        <v>3</v>
      </c>
      <c r="G467" s="43" t="s">
        <v>72</v>
      </c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8"/>
      <c r="S467" s="61">
        <v>3.8628015932893119E-2</v>
      </c>
      <c r="T467" s="35"/>
      <c r="U467" s="35"/>
      <c r="V467" s="60">
        <v>1.0815844461210073</v>
      </c>
    </row>
    <row r="468" spans="2:22" x14ac:dyDescent="0.35">
      <c r="B468" s="43">
        <v>501</v>
      </c>
      <c r="C468" s="37" t="s">
        <v>78</v>
      </c>
      <c r="D468" s="33" t="s">
        <v>77</v>
      </c>
      <c r="E468" s="37" t="s">
        <v>28</v>
      </c>
      <c r="F468" s="36">
        <v>3</v>
      </c>
      <c r="G468" s="43" t="s">
        <v>72</v>
      </c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8"/>
      <c r="S468" s="61">
        <v>3.8628015932893119E-2</v>
      </c>
      <c r="T468" s="35"/>
      <c r="U468" s="35"/>
      <c r="V468" s="60">
        <v>1.0815844461210073</v>
      </c>
    </row>
    <row r="469" spans="2:22" x14ac:dyDescent="0.35">
      <c r="B469" s="43">
        <v>501</v>
      </c>
      <c r="C469" s="37" t="s">
        <v>78</v>
      </c>
      <c r="D469" s="33" t="s">
        <v>77</v>
      </c>
      <c r="E469" s="37" t="s">
        <v>29</v>
      </c>
      <c r="F469" s="36">
        <v>3</v>
      </c>
      <c r="G469" s="43" t="s">
        <v>72</v>
      </c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8"/>
      <c r="S469" s="61">
        <v>3.738195090279979E-2</v>
      </c>
      <c r="T469" s="35"/>
      <c r="U469" s="35"/>
      <c r="V469" s="60">
        <v>1.0466946252783942</v>
      </c>
    </row>
    <row r="470" spans="2:22" x14ac:dyDescent="0.35">
      <c r="B470" s="43">
        <v>501</v>
      </c>
      <c r="C470" s="37" t="s">
        <v>78</v>
      </c>
      <c r="D470" s="33" t="s">
        <v>77</v>
      </c>
      <c r="E470" s="37" t="s">
        <v>30</v>
      </c>
      <c r="F470" s="36">
        <v>4</v>
      </c>
      <c r="G470" s="43" t="s">
        <v>72</v>
      </c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8"/>
      <c r="S470" s="61">
        <v>3.8628015932893119E-2</v>
      </c>
      <c r="T470" s="35"/>
      <c r="U470" s="35"/>
      <c r="V470" s="60">
        <v>1.0815844461210073</v>
      </c>
    </row>
    <row r="471" spans="2:22" x14ac:dyDescent="0.35">
      <c r="B471" s="43">
        <v>501</v>
      </c>
      <c r="C471" s="37" t="s">
        <v>78</v>
      </c>
      <c r="D471" s="33" t="s">
        <v>77</v>
      </c>
      <c r="E471" s="37" t="s">
        <v>31</v>
      </c>
      <c r="F471" s="36">
        <v>4</v>
      </c>
      <c r="G471" s="43" t="s">
        <v>72</v>
      </c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8"/>
      <c r="S471" s="61">
        <v>3.738195090279979E-2</v>
      </c>
      <c r="T471" s="35"/>
      <c r="U471" s="35"/>
      <c r="V471" s="60">
        <v>1.0466946252783942</v>
      </c>
    </row>
    <row r="472" spans="2:22" x14ac:dyDescent="0.35">
      <c r="B472" s="43">
        <v>501</v>
      </c>
      <c r="C472" s="37" t="s">
        <v>78</v>
      </c>
      <c r="D472" s="33" t="s">
        <v>77</v>
      </c>
      <c r="E472" s="37" t="s">
        <v>32</v>
      </c>
      <c r="F472" s="36">
        <v>4</v>
      </c>
      <c r="G472" s="43" t="s">
        <v>72</v>
      </c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8"/>
      <c r="S472" s="61">
        <v>3.8628015932893119E-2</v>
      </c>
      <c r="T472" s="35"/>
      <c r="U472" s="35"/>
      <c r="V472" s="60">
        <v>1.0815844461210073</v>
      </c>
    </row>
    <row r="473" spans="2:22" x14ac:dyDescent="0.35">
      <c r="B473" s="40">
        <v>501</v>
      </c>
      <c r="C473" s="46" t="s">
        <v>78</v>
      </c>
      <c r="D473" s="46"/>
      <c r="E473" s="46" t="s">
        <v>62</v>
      </c>
      <c r="F473" s="41"/>
      <c r="G473" s="40"/>
      <c r="H473" s="57">
        <f>SUM(H461:H472)</f>
        <v>0</v>
      </c>
      <c r="I473" s="57">
        <f>SUM(I461:I472)</f>
        <v>0</v>
      </c>
      <c r="J473" s="57">
        <f>SUM(J461:J472)</f>
        <v>0</v>
      </c>
      <c r="K473" s="57">
        <f>SUM(K461:K472)</f>
        <v>0</v>
      </c>
      <c r="L473" s="57">
        <f>SUM(L461:L472)</f>
        <v>0</v>
      </c>
      <c r="M473" s="57">
        <f>SUM(M461:M472)</f>
        <v>0</v>
      </c>
      <c r="N473" s="57">
        <f>SUM(N461:N472)</f>
        <v>0</v>
      </c>
      <c r="O473" s="57">
        <f>SUM(O461:O472)</f>
        <v>0</v>
      </c>
      <c r="P473" s="57">
        <f>SUM(P461:P472)</f>
        <v>0</v>
      </c>
      <c r="Q473" s="57">
        <f>SUM(Q461:Q472)</f>
        <v>0</v>
      </c>
      <c r="R473" s="39">
        <f>SUM(R461:R472)</f>
        <v>0</v>
      </c>
      <c r="S473" s="57">
        <f>SUM(S461:S472)</f>
        <v>0.45605980101415738</v>
      </c>
      <c r="T473" s="57">
        <f>SUM(T461:T472)</f>
        <v>0</v>
      </c>
      <c r="U473" s="57">
        <f>SUM(U461:U472)</f>
        <v>0</v>
      </c>
      <c r="V473" s="59">
        <f>SUM(V461:V472)</f>
        <v>12.769674428396412</v>
      </c>
    </row>
    <row r="474" spans="2:22" x14ac:dyDescent="0.35">
      <c r="B474" s="43">
        <v>501</v>
      </c>
      <c r="C474" s="37" t="s">
        <v>76</v>
      </c>
      <c r="D474" s="33" t="s">
        <v>77</v>
      </c>
      <c r="E474" s="37" t="s">
        <v>21</v>
      </c>
      <c r="F474" s="36">
        <v>1</v>
      </c>
      <c r="G474" s="43" t="s">
        <v>72</v>
      </c>
      <c r="H474" s="35">
        <v>1.7847001850617224E-3</v>
      </c>
      <c r="I474" s="35"/>
      <c r="J474" s="35"/>
      <c r="K474" s="35"/>
      <c r="L474" s="35"/>
      <c r="M474" s="35"/>
      <c r="N474" s="35"/>
      <c r="O474" s="35"/>
      <c r="P474" s="35"/>
      <c r="Q474" s="35">
        <v>1.1324297631884406</v>
      </c>
      <c r="R474" s="35">
        <v>1.8614246606242461E-4</v>
      </c>
      <c r="S474" s="35">
        <v>6.8159489572436172E-2</v>
      </c>
      <c r="T474" s="35"/>
      <c r="U474" s="35">
        <v>5.6889529653006338E-2</v>
      </c>
      <c r="V474" s="35">
        <v>1.9086518504942753</v>
      </c>
    </row>
    <row r="475" spans="2:22" x14ac:dyDescent="0.35">
      <c r="B475" s="43">
        <v>501</v>
      </c>
      <c r="C475" s="37" t="s">
        <v>76</v>
      </c>
      <c r="D475" s="33" t="s">
        <v>77</v>
      </c>
      <c r="E475" s="37" t="s">
        <v>22</v>
      </c>
      <c r="F475" s="36">
        <v>1</v>
      </c>
      <c r="G475" s="43" t="s">
        <v>72</v>
      </c>
      <c r="H475" s="35">
        <v>1.6695582376383858E-3</v>
      </c>
      <c r="I475" s="35"/>
      <c r="J475" s="35"/>
      <c r="K475" s="35"/>
      <c r="L475" s="35"/>
      <c r="M475" s="35"/>
      <c r="N475" s="35"/>
      <c r="O475" s="35"/>
      <c r="P475" s="35"/>
      <c r="Q475" s="35">
        <v>1.0593697784666058</v>
      </c>
      <c r="R475" s="35">
        <v>1.7413327470355852E-4</v>
      </c>
      <c r="S475" s="35">
        <v>6.3762103148408036E-2</v>
      </c>
      <c r="T475" s="35"/>
      <c r="U475" s="35">
        <v>5.3219237417328515E-2</v>
      </c>
      <c r="V475" s="35">
        <v>1.7855130214301287</v>
      </c>
    </row>
    <row r="476" spans="2:22" x14ac:dyDescent="0.35">
      <c r="B476" s="43">
        <v>501</v>
      </c>
      <c r="C476" s="37" t="s">
        <v>76</v>
      </c>
      <c r="D476" s="33" t="s">
        <v>77</v>
      </c>
      <c r="E476" s="37" t="s">
        <v>23</v>
      </c>
      <c r="F476" s="36">
        <v>1</v>
      </c>
      <c r="G476" s="43" t="s">
        <v>72</v>
      </c>
      <c r="H476" s="35">
        <v>1.7847001850617224E-3</v>
      </c>
      <c r="I476" s="35"/>
      <c r="J476" s="35"/>
      <c r="K476" s="35"/>
      <c r="L476" s="35"/>
      <c r="M476" s="35"/>
      <c r="N476" s="35"/>
      <c r="O476" s="35"/>
      <c r="P476" s="35"/>
      <c r="Q476" s="35">
        <v>1.1324297631884406</v>
      </c>
      <c r="R476" s="35">
        <v>1.8614246606242461E-4</v>
      </c>
      <c r="S476" s="35">
        <v>6.8159489572436172E-2</v>
      </c>
      <c r="T476" s="35"/>
      <c r="U476" s="35">
        <v>5.6889529653006338E-2</v>
      </c>
      <c r="V476" s="35">
        <v>1.9086518504942753</v>
      </c>
    </row>
    <row r="477" spans="2:22" x14ac:dyDescent="0.35">
      <c r="B477" s="43">
        <v>501</v>
      </c>
      <c r="C477" s="37" t="s">
        <v>76</v>
      </c>
      <c r="D477" s="33" t="s">
        <v>77</v>
      </c>
      <c r="E477" s="37" t="s">
        <v>24</v>
      </c>
      <c r="F477" s="36">
        <v>2</v>
      </c>
      <c r="G477" s="43" t="s">
        <v>72</v>
      </c>
      <c r="H477" s="35">
        <v>1.727129211350054E-3</v>
      </c>
      <c r="I477" s="35"/>
      <c r="J477" s="35"/>
      <c r="K477" s="35"/>
      <c r="L477" s="35"/>
      <c r="M477" s="35"/>
      <c r="N477" s="35"/>
      <c r="O477" s="35"/>
      <c r="P477" s="35"/>
      <c r="Q477" s="35">
        <v>1.0958997708275231</v>
      </c>
      <c r="R477" s="35">
        <v>1.8013787038299154E-4</v>
      </c>
      <c r="S477" s="35">
        <v>6.5960796360422097E-2</v>
      </c>
      <c r="T477" s="35"/>
      <c r="U477" s="35">
        <v>5.5054383535167416E-2</v>
      </c>
      <c r="V477" s="35">
        <v>1.8470824359622018</v>
      </c>
    </row>
    <row r="478" spans="2:22" x14ac:dyDescent="0.35">
      <c r="B478" s="43">
        <v>501</v>
      </c>
      <c r="C478" s="37" t="s">
        <v>76</v>
      </c>
      <c r="D478" s="33" t="s">
        <v>77</v>
      </c>
      <c r="E478" s="37" t="s">
        <v>25</v>
      </c>
      <c r="F478" s="36">
        <v>2</v>
      </c>
      <c r="G478" s="43" t="s">
        <v>72</v>
      </c>
      <c r="H478" s="35">
        <v>1.7847001850617224E-3</v>
      </c>
      <c r="I478" s="35"/>
      <c r="J478" s="35"/>
      <c r="K478" s="35"/>
      <c r="L478" s="35"/>
      <c r="M478" s="35"/>
      <c r="N478" s="35"/>
      <c r="O478" s="35"/>
      <c r="P478" s="35"/>
      <c r="Q478" s="35">
        <v>1.1324297631884406</v>
      </c>
      <c r="R478" s="35">
        <v>1.8614246606242461E-4</v>
      </c>
      <c r="S478" s="35">
        <v>6.8159489572436172E-2</v>
      </c>
      <c r="T478" s="35"/>
      <c r="U478" s="35">
        <v>5.6889529653006338E-2</v>
      </c>
      <c r="V478" s="35">
        <v>1.9086518504942753</v>
      </c>
    </row>
    <row r="479" spans="2:22" x14ac:dyDescent="0.35">
      <c r="B479" s="43">
        <v>501</v>
      </c>
      <c r="C479" s="37" t="s">
        <v>76</v>
      </c>
      <c r="D479" s="33" t="s">
        <v>77</v>
      </c>
      <c r="E479" s="37" t="s">
        <v>26</v>
      </c>
      <c r="F479" s="36">
        <v>2</v>
      </c>
      <c r="G479" s="43" t="s">
        <v>72</v>
      </c>
      <c r="H479" s="35">
        <v>1.727129211350054E-3</v>
      </c>
      <c r="I479" s="35"/>
      <c r="J479" s="35"/>
      <c r="K479" s="35"/>
      <c r="L479" s="35"/>
      <c r="M479" s="35"/>
      <c r="N479" s="35"/>
      <c r="O479" s="35"/>
      <c r="P479" s="35"/>
      <c r="Q479" s="35">
        <v>1.0958997708275231</v>
      </c>
      <c r="R479" s="35">
        <v>1.8013787038299154E-4</v>
      </c>
      <c r="S479" s="35">
        <v>6.5960796360422097E-2</v>
      </c>
      <c r="T479" s="35"/>
      <c r="U479" s="35">
        <v>5.5054383535167416E-2</v>
      </c>
      <c r="V479" s="35">
        <v>1.8470824359622018</v>
      </c>
    </row>
    <row r="480" spans="2:22" x14ac:dyDescent="0.35">
      <c r="B480" s="43">
        <v>501</v>
      </c>
      <c r="C480" s="37" t="s">
        <v>76</v>
      </c>
      <c r="D480" s="33" t="s">
        <v>77</v>
      </c>
      <c r="E480" s="37" t="s">
        <v>27</v>
      </c>
      <c r="F480" s="36">
        <v>3</v>
      </c>
      <c r="G480" s="43" t="s">
        <v>72</v>
      </c>
      <c r="H480" s="35">
        <v>1.7847001850617224E-3</v>
      </c>
      <c r="I480" s="35"/>
      <c r="J480" s="35"/>
      <c r="K480" s="35"/>
      <c r="L480" s="35"/>
      <c r="M480" s="35"/>
      <c r="N480" s="35"/>
      <c r="O480" s="35"/>
      <c r="P480" s="35"/>
      <c r="Q480" s="35">
        <v>1.1324297631884406</v>
      </c>
      <c r="R480" s="35">
        <v>1.8614246606242461E-4</v>
      </c>
      <c r="S480" s="35">
        <v>6.8159489572436172E-2</v>
      </c>
      <c r="T480" s="35"/>
      <c r="U480" s="35">
        <v>5.6889529653006338E-2</v>
      </c>
      <c r="V480" s="35">
        <v>1.9086518504942753</v>
      </c>
    </row>
    <row r="481" spans="2:22" x14ac:dyDescent="0.35">
      <c r="B481" s="43">
        <v>501</v>
      </c>
      <c r="C481" s="37" t="s">
        <v>76</v>
      </c>
      <c r="D481" s="33" t="s">
        <v>77</v>
      </c>
      <c r="E481" s="37" t="s">
        <v>28</v>
      </c>
      <c r="F481" s="36">
        <v>3</v>
      </c>
      <c r="G481" s="43" t="s">
        <v>72</v>
      </c>
      <c r="H481" s="35">
        <v>1.7847001850617224E-3</v>
      </c>
      <c r="I481" s="35"/>
      <c r="J481" s="35"/>
      <c r="K481" s="35"/>
      <c r="L481" s="35"/>
      <c r="M481" s="35"/>
      <c r="N481" s="35"/>
      <c r="O481" s="35"/>
      <c r="P481" s="35"/>
      <c r="Q481" s="35">
        <v>1.1324297631884406</v>
      </c>
      <c r="R481" s="35">
        <v>1.8614246606242461E-4</v>
      </c>
      <c r="S481" s="35">
        <v>6.8159489572436172E-2</v>
      </c>
      <c r="T481" s="35"/>
      <c r="U481" s="35">
        <v>5.6889529653006338E-2</v>
      </c>
      <c r="V481" s="35">
        <v>1.9086518504942753</v>
      </c>
    </row>
    <row r="482" spans="2:22" x14ac:dyDescent="0.35">
      <c r="B482" s="43">
        <v>501</v>
      </c>
      <c r="C482" s="37" t="s">
        <v>76</v>
      </c>
      <c r="D482" s="33" t="s">
        <v>77</v>
      </c>
      <c r="E482" s="37" t="s">
        <v>29</v>
      </c>
      <c r="F482" s="36">
        <v>3</v>
      </c>
      <c r="G482" s="43" t="s">
        <v>72</v>
      </c>
      <c r="H482" s="35">
        <v>1.727129211350054E-3</v>
      </c>
      <c r="I482" s="35"/>
      <c r="J482" s="35"/>
      <c r="K482" s="35"/>
      <c r="L482" s="35"/>
      <c r="M482" s="35"/>
      <c r="N482" s="35"/>
      <c r="O482" s="35"/>
      <c r="P482" s="35"/>
      <c r="Q482" s="35">
        <v>1.0958997708275231</v>
      </c>
      <c r="R482" s="35">
        <v>1.8013787038299154E-4</v>
      </c>
      <c r="S482" s="35">
        <v>6.5960796360422097E-2</v>
      </c>
      <c r="T482" s="35"/>
      <c r="U482" s="35">
        <v>5.5054383535167416E-2</v>
      </c>
      <c r="V482" s="35">
        <v>1.8470824359622018</v>
      </c>
    </row>
    <row r="483" spans="2:22" x14ac:dyDescent="0.35">
      <c r="B483" s="43">
        <v>501</v>
      </c>
      <c r="C483" s="37" t="s">
        <v>76</v>
      </c>
      <c r="D483" s="33" t="s">
        <v>77</v>
      </c>
      <c r="E483" s="37" t="s">
        <v>30</v>
      </c>
      <c r="F483" s="36">
        <v>4</v>
      </c>
      <c r="G483" s="43" t="s">
        <v>72</v>
      </c>
      <c r="H483" s="35">
        <v>1.7847001850617224E-3</v>
      </c>
      <c r="I483" s="35"/>
      <c r="J483" s="35"/>
      <c r="K483" s="35"/>
      <c r="L483" s="35"/>
      <c r="M483" s="35"/>
      <c r="N483" s="35"/>
      <c r="O483" s="35"/>
      <c r="P483" s="35"/>
      <c r="Q483" s="35">
        <v>1.1324297631884406</v>
      </c>
      <c r="R483" s="35">
        <v>1.8614246606242461E-4</v>
      </c>
      <c r="S483" s="35">
        <v>6.8159489572436172E-2</v>
      </c>
      <c r="T483" s="35"/>
      <c r="U483" s="35">
        <v>5.6889529653006338E-2</v>
      </c>
      <c r="V483" s="35">
        <v>1.9086518504942753</v>
      </c>
    </row>
    <row r="484" spans="2:22" x14ac:dyDescent="0.35">
      <c r="B484" s="43">
        <v>501</v>
      </c>
      <c r="C484" s="37" t="s">
        <v>76</v>
      </c>
      <c r="D484" s="33" t="s">
        <v>77</v>
      </c>
      <c r="E484" s="37" t="s">
        <v>31</v>
      </c>
      <c r="F484" s="36">
        <v>4</v>
      </c>
      <c r="G484" s="43" t="s">
        <v>72</v>
      </c>
      <c r="H484" s="35">
        <v>1.727129211350054E-3</v>
      </c>
      <c r="I484" s="35"/>
      <c r="J484" s="35"/>
      <c r="K484" s="35"/>
      <c r="L484" s="35"/>
      <c r="M484" s="35"/>
      <c r="N484" s="35"/>
      <c r="O484" s="35"/>
      <c r="P484" s="35"/>
      <c r="Q484" s="35">
        <v>1.0958997708275231</v>
      </c>
      <c r="R484" s="35">
        <v>1.8013787038299154E-4</v>
      </c>
      <c r="S484" s="35">
        <v>6.5960796360422097E-2</v>
      </c>
      <c r="T484" s="35"/>
      <c r="U484" s="35">
        <v>5.5054383535167416E-2</v>
      </c>
      <c r="V484" s="35">
        <v>1.8470824359622018</v>
      </c>
    </row>
    <row r="485" spans="2:22" x14ac:dyDescent="0.35">
      <c r="B485" s="43">
        <v>501</v>
      </c>
      <c r="C485" s="37" t="s">
        <v>76</v>
      </c>
      <c r="D485" s="33" t="s">
        <v>77</v>
      </c>
      <c r="E485" s="37" t="s">
        <v>32</v>
      </c>
      <c r="F485" s="36">
        <v>4</v>
      </c>
      <c r="G485" s="43" t="s">
        <v>72</v>
      </c>
      <c r="H485" s="35">
        <v>1.7847001850617224E-3</v>
      </c>
      <c r="I485" s="35"/>
      <c r="J485" s="35"/>
      <c r="K485" s="35"/>
      <c r="L485" s="35"/>
      <c r="M485" s="35"/>
      <c r="N485" s="35"/>
      <c r="O485" s="35"/>
      <c r="P485" s="35"/>
      <c r="Q485" s="35">
        <v>1.1324297631884406</v>
      </c>
      <c r="R485" s="35">
        <v>1.8614246606242461E-4</v>
      </c>
      <c r="S485" s="35">
        <v>6.8159489572436172E-2</v>
      </c>
      <c r="T485" s="35"/>
      <c r="U485" s="35">
        <v>5.6889529653006338E-2</v>
      </c>
      <c r="V485" s="35">
        <v>1.9086518504942753</v>
      </c>
    </row>
    <row r="486" spans="2:22" x14ac:dyDescent="0.35">
      <c r="B486" s="40">
        <v>501</v>
      </c>
      <c r="C486" s="46" t="s">
        <v>76</v>
      </c>
      <c r="D486" s="46"/>
      <c r="E486" s="46" t="s">
        <v>62</v>
      </c>
      <c r="F486" s="41"/>
      <c r="G486" s="40"/>
      <c r="H486" s="57">
        <f>SUM(H474:H485)</f>
        <v>2.1070976378470659E-2</v>
      </c>
      <c r="I486" s="57">
        <f>SUM(I474:I485)</f>
        <v>0</v>
      </c>
      <c r="J486" s="57">
        <f>SUM(J474:J485)</f>
        <v>0</v>
      </c>
      <c r="K486" s="57">
        <f>SUM(K474:K485)</f>
        <v>0</v>
      </c>
      <c r="L486" s="57">
        <f>SUM(L474:L485)</f>
        <v>0</v>
      </c>
      <c r="M486" s="57">
        <f>SUM(M474:M485)</f>
        <v>0</v>
      </c>
      <c r="N486" s="57">
        <f>SUM(N474:N485)</f>
        <v>0</v>
      </c>
      <c r="O486" s="57">
        <f>SUM(O474:O485)</f>
        <v>0</v>
      </c>
      <c r="P486" s="57">
        <f>SUM(P474:P485)</f>
        <v>0</v>
      </c>
      <c r="Q486" s="57">
        <f>SUM(Q474:Q485)</f>
        <v>13.369977204095782</v>
      </c>
      <c r="R486" s="57">
        <f>SUM(R474:R485)</f>
        <v>2.197682018672497E-3</v>
      </c>
      <c r="S486" s="57">
        <f>SUM(S474:S485)</f>
        <v>0.80472171559714956</v>
      </c>
      <c r="T486" s="57">
        <f>SUM(T474:T485)</f>
        <v>0</v>
      </c>
      <c r="U486" s="57">
        <f>SUM(U474:U485)</f>
        <v>0.67166347912904256</v>
      </c>
      <c r="V486" s="57">
        <f>SUM(V474:V485)</f>
        <v>22.534405718738864</v>
      </c>
    </row>
    <row r="487" spans="2:22" x14ac:dyDescent="0.35">
      <c r="B487" s="43">
        <v>502</v>
      </c>
      <c r="C487" s="37" t="s">
        <v>74</v>
      </c>
      <c r="D487" s="33" t="s">
        <v>75</v>
      </c>
      <c r="E487" s="37" t="s">
        <v>21</v>
      </c>
      <c r="F487" s="36">
        <v>1</v>
      </c>
      <c r="G487" s="43" t="s">
        <v>72</v>
      </c>
      <c r="H487" s="35"/>
      <c r="I487" s="35"/>
      <c r="J487" s="35"/>
      <c r="K487" s="35"/>
      <c r="L487" s="35"/>
      <c r="M487" s="35"/>
      <c r="N487" s="35"/>
      <c r="O487" s="35"/>
      <c r="P487" s="35"/>
      <c r="Q487" s="35">
        <v>0.19175536129145285</v>
      </c>
      <c r="R487" s="35"/>
      <c r="S487" s="35"/>
      <c r="T487" s="35"/>
      <c r="U487" s="35">
        <v>0.19175536129145285</v>
      </c>
      <c r="V487" s="35"/>
    </row>
    <row r="488" spans="2:22" x14ac:dyDescent="0.35">
      <c r="B488" s="43">
        <v>502</v>
      </c>
      <c r="C488" s="37" t="s">
        <v>74</v>
      </c>
      <c r="D488" s="33" t="s">
        <v>75</v>
      </c>
      <c r="E488" s="37" t="s">
        <v>22</v>
      </c>
      <c r="F488" s="36">
        <v>1</v>
      </c>
      <c r="G488" s="43" t="s">
        <v>72</v>
      </c>
      <c r="H488" s="35"/>
      <c r="I488" s="35"/>
      <c r="J488" s="35"/>
      <c r="K488" s="35"/>
      <c r="L488" s="35"/>
      <c r="M488" s="35"/>
      <c r="N488" s="35"/>
      <c r="O488" s="35"/>
      <c r="P488" s="35"/>
      <c r="Q488" s="35">
        <v>0.11181016415238094</v>
      </c>
      <c r="R488" s="35"/>
      <c r="S488" s="35"/>
      <c r="T488" s="35"/>
      <c r="U488" s="35">
        <v>0.11181016415238094</v>
      </c>
      <c r="V488" s="35"/>
    </row>
    <row r="489" spans="2:22" x14ac:dyDescent="0.35">
      <c r="B489" s="43">
        <v>502</v>
      </c>
      <c r="C489" s="37" t="s">
        <v>74</v>
      </c>
      <c r="D489" s="33" t="s">
        <v>75</v>
      </c>
      <c r="E489" s="37" t="s">
        <v>23</v>
      </c>
      <c r="F489" s="36">
        <v>1</v>
      </c>
      <c r="G489" s="43" t="s">
        <v>72</v>
      </c>
      <c r="H489" s="35"/>
      <c r="I489" s="35"/>
      <c r="J489" s="35"/>
      <c r="K489" s="35"/>
      <c r="L489" s="35"/>
      <c r="M489" s="35"/>
      <c r="N489" s="35"/>
      <c r="O489" s="35"/>
      <c r="P489" s="35"/>
      <c r="Q489" s="35">
        <v>9.1317924771428582E-2</v>
      </c>
      <c r="R489" s="35"/>
      <c r="S489" s="35"/>
      <c r="T489" s="35"/>
      <c r="U489" s="35">
        <v>9.1317924771428569E-2</v>
      </c>
      <c r="V489" s="35"/>
    </row>
    <row r="490" spans="2:22" x14ac:dyDescent="0.35">
      <c r="B490" s="43">
        <v>502</v>
      </c>
      <c r="C490" s="37" t="s">
        <v>74</v>
      </c>
      <c r="D490" s="33" t="s">
        <v>75</v>
      </c>
      <c r="E490" s="37" t="s">
        <v>24</v>
      </c>
      <c r="F490" s="36">
        <v>2</v>
      </c>
      <c r="G490" s="43" t="s">
        <v>72</v>
      </c>
      <c r="H490" s="35"/>
      <c r="I490" s="35"/>
      <c r="J490" s="35"/>
      <c r="K490" s="35"/>
      <c r="L490" s="35"/>
      <c r="M490" s="35"/>
      <c r="N490" s="35"/>
      <c r="O490" s="35"/>
      <c r="P490" s="35"/>
      <c r="Q490" s="35">
        <v>8.6498528914285708E-2</v>
      </c>
      <c r="R490" s="35"/>
      <c r="S490" s="35"/>
      <c r="T490" s="35"/>
      <c r="U490" s="35">
        <v>8.6498528914285722E-2</v>
      </c>
      <c r="V490" s="35"/>
    </row>
    <row r="491" spans="2:22" x14ac:dyDescent="0.35">
      <c r="B491" s="43">
        <v>502</v>
      </c>
      <c r="C491" s="37" t="s">
        <v>74</v>
      </c>
      <c r="D491" s="33" t="s">
        <v>75</v>
      </c>
      <c r="E491" s="37" t="s">
        <v>25</v>
      </c>
      <c r="F491" s="36">
        <v>2</v>
      </c>
      <c r="G491" s="43" t="s">
        <v>72</v>
      </c>
      <c r="H491" s="35"/>
      <c r="I491" s="35"/>
      <c r="J491" s="35"/>
      <c r="K491" s="35"/>
      <c r="L491" s="35"/>
      <c r="M491" s="35"/>
      <c r="N491" s="35"/>
      <c r="O491" s="35"/>
      <c r="P491" s="35"/>
      <c r="Q491" s="35">
        <v>0.1688584132571429</v>
      </c>
      <c r="R491" s="35"/>
      <c r="S491" s="35"/>
      <c r="T491" s="35"/>
      <c r="U491" s="35">
        <v>0.16885841325714285</v>
      </c>
      <c r="V491" s="35"/>
    </row>
    <row r="492" spans="2:22" x14ac:dyDescent="0.35">
      <c r="B492" s="43">
        <v>502</v>
      </c>
      <c r="C492" s="37" t="s">
        <v>74</v>
      </c>
      <c r="D492" s="33" t="s">
        <v>75</v>
      </c>
      <c r="E492" s="37" t="s">
        <v>26</v>
      </c>
      <c r="F492" s="36">
        <v>2</v>
      </c>
      <c r="G492" s="43" t="s">
        <v>72</v>
      </c>
      <c r="H492" s="35"/>
      <c r="I492" s="35"/>
      <c r="J492" s="35"/>
      <c r="K492" s="35"/>
      <c r="L492" s="35"/>
      <c r="M492" s="35"/>
      <c r="N492" s="35"/>
      <c r="O492" s="35"/>
      <c r="P492" s="35"/>
      <c r="Q492" s="35">
        <v>8.7194724952380953E-2</v>
      </c>
      <c r="R492" s="35"/>
      <c r="S492" s="35"/>
      <c r="T492" s="35"/>
      <c r="U492" s="35">
        <v>8.7194724952380953E-2</v>
      </c>
      <c r="V492" s="35"/>
    </row>
    <row r="493" spans="2:22" x14ac:dyDescent="0.35">
      <c r="B493" s="43">
        <v>502</v>
      </c>
      <c r="C493" s="37" t="s">
        <v>74</v>
      </c>
      <c r="D493" s="33" t="s">
        <v>75</v>
      </c>
      <c r="E493" s="37" t="s">
        <v>27</v>
      </c>
      <c r="F493" s="36">
        <v>3</v>
      </c>
      <c r="G493" s="43" t="s">
        <v>72</v>
      </c>
      <c r="H493" s="35"/>
      <c r="I493" s="35"/>
      <c r="J493" s="35"/>
      <c r="K493" s="35"/>
      <c r="L493" s="35"/>
      <c r="M493" s="35"/>
      <c r="N493" s="35"/>
      <c r="O493" s="35"/>
      <c r="P493" s="35"/>
      <c r="Q493" s="35">
        <v>3.3242067771193561E-2</v>
      </c>
      <c r="R493" s="35"/>
      <c r="S493" s="35"/>
      <c r="T493" s="35"/>
      <c r="U493" s="35">
        <v>3.3242067771193554E-2</v>
      </c>
      <c r="V493" s="35"/>
    </row>
    <row r="494" spans="2:22" x14ac:dyDescent="0.35">
      <c r="B494" s="43">
        <v>502</v>
      </c>
      <c r="C494" s="37" t="s">
        <v>74</v>
      </c>
      <c r="D494" s="33" t="s">
        <v>75</v>
      </c>
      <c r="E494" s="37" t="s">
        <v>28</v>
      </c>
      <c r="F494" s="36">
        <v>3</v>
      </c>
      <c r="G494" s="43" t="s">
        <v>72</v>
      </c>
      <c r="H494" s="35"/>
      <c r="I494" s="35"/>
      <c r="J494" s="35"/>
      <c r="K494" s="35"/>
      <c r="L494" s="35"/>
      <c r="M494" s="35"/>
      <c r="N494" s="35"/>
      <c r="O494" s="35"/>
      <c r="P494" s="35"/>
      <c r="Q494" s="35">
        <v>2.5608103851282614E-2</v>
      </c>
      <c r="R494" s="35"/>
      <c r="S494" s="35"/>
      <c r="T494" s="35"/>
      <c r="U494" s="35">
        <v>2.5608103851282607E-2</v>
      </c>
      <c r="V494" s="35"/>
    </row>
    <row r="495" spans="2:22" x14ac:dyDescent="0.35">
      <c r="B495" s="43">
        <v>502</v>
      </c>
      <c r="C495" s="37" t="s">
        <v>74</v>
      </c>
      <c r="D495" s="33" t="s">
        <v>75</v>
      </c>
      <c r="E495" s="37" t="s">
        <v>29</v>
      </c>
      <c r="F495" s="36">
        <v>3</v>
      </c>
      <c r="G495" s="43" t="s">
        <v>72</v>
      </c>
      <c r="H495" s="35"/>
      <c r="I495" s="35"/>
      <c r="J495" s="35"/>
      <c r="K495" s="35"/>
      <c r="L495" s="35"/>
      <c r="M495" s="35"/>
      <c r="N495" s="35"/>
      <c r="O495" s="35"/>
      <c r="P495" s="35"/>
      <c r="Q495" s="35">
        <v>2.1865866638095234E-2</v>
      </c>
      <c r="R495" s="35"/>
      <c r="S495" s="35"/>
      <c r="T495" s="35"/>
      <c r="U495" s="35">
        <v>2.1865866638095238E-2</v>
      </c>
      <c r="V495" s="35"/>
    </row>
    <row r="496" spans="2:22" x14ac:dyDescent="0.35">
      <c r="B496" s="43">
        <v>502</v>
      </c>
      <c r="C496" s="37" t="s">
        <v>74</v>
      </c>
      <c r="D496" s="33" t="s">
        <v>75</v>
      </c>
      <c r="E496" s="37" t="s">
        <v>30</v>
      </c>
      <c r="F496" s="36">
        <v>4</v>
      </c>
      <c r="G496" s="43" t="s">
        <v>72</v>
      </c>
      <c r="H496" s="35"/>
      <c r="I496" s="35"/>
      <c r="J496" s="35"/>
      <c r="K496" s="35"/>
      <c r="L496" s="35"/>
      <c r="M496" s="35"/>
      <c r="N496" s="35"/>
      <c r="O496" s="35"/>
      <c r="P496" s="35"/>
      <c r="Q496" s="35">
        <v>1.9742610523809517E-2</v>
      </c>
      <c r="R496" s="35"/>
      <c r="S496" s="35"/>
      <c r="T496" s="35"/>
      <c r="U496" s="35">
        <v>1.9742610523809521E-2</v>
      </c>
      <c r="V496" s="35"/>
    </row>
    <row r="497" spans="2:25" x14ac:dyDescent="0.35">
      <c r="B497" s="43">
        <v>502</v>
      </c>
      <c r="C497" s="37" t="s">
        <v>74</v>
      </c>
      <c r="D497" s="33" t="s">
        <v>75</v>
      </c>
      <c r="E497" s="37" t="s">
        <v>31</v>
      </c>
      <c r="F497" s="36">
        <v>4</v>
      </c>
      <c r="G497" s="43" t="s">
        <v>72</v>
      </c>
      <c r="H497" s="35"/>
      <c r="I497" s="35"/>
      <c r="J497" s="35"/>
      <c r="K497" s="35"/>
      <c r="L497" s="35"/>
      <c r="M497" s="35"/>
      <c r="N497" s="35"/>
      <c r="O497" s="35"/>
      <c r="P497" s="35"/>
      <c r="Q497" s="35">
        <v>2.1839268828571429E-2</v>
      </c>
      <c r="R497" s="35"/>
      <c r="S497" s="35"/>
      <c r="T497" s="35"/>
      <c r="U497" s="35">
        <v>2.1839268828571429E-2</v>
      </c>
      <c r="V497" s="35"/>
    </row>
    <row r="498" spans="2:25" x14ac:dyDescent="0.35">
      <c r="B498" s="43">
        <v>502</v>
      </c>
      <c r="C498" s="37" t="s">
        <v>74</v>
      </c>
      <c r="D498" s="33" t="s">
        <v>75</v>
      </c>
      <c r="E498" s="37" t="s">
        <v>32</v>
      </c>
      <c r="F498" s="36">
        <v>4</v>
      </c>
      <c r="G498" s="43" t="s">
        <v>72</v>
      </c>
      <c r="H498" s="35"/>
      <c r="I498" s="35"/>
      <c r="J498" s="35"/>
      <c r="K498" s="35"/>
      <c r="L498" s="35"/>
      <c r="M498" s="35"/>
      <c r="N498" s="35"/>
      <c r="O498" s="35"/>
      <c r="P498" s="35"/>
      <c r="Q498" s="35">
        <v>0.11416171437795364</v>
      </c>
      <c r="R498" s="35"/>
      <c r="S498" s="35"/>
      <c r="T498" s="35"/>
      <c r="U498" s="35">
        <v>0.11416171437795364</v>
      </c>
      <c r="V498" s="35"/>
    </row>
    <row r="499" spans="2:25" x14ac:dyDescent="0.35">
      <c r="B499" s="40">
        <v>502</v>
      </c>
      <c r="C499" s="46" t="s">
        <v>74</v>
      </c>
      <c r="D499" s="46"/>
      <c r="E499" s="46" t="s">
        <v>62</v>
      </c>
      <c r="F499" s="41"/>
      <c r="G499" s="40"/>
      <c r="H499" s="57">
        <f>SUM(H487:H498)</f>
        <v>0</v>
      </c>
      <c r="I499" s="57">
        <f>SUM(I487:I498)</f>
        <v>0</v>
      </c>
      <c r="J499" s="57">
        <f>SUM(J487:J498)</f>
        <v>0</v>
      </c>
      <c r="K499" s="57">
        <f>SUM(K487:K498)</f>
        <v>0</v>
      </c>
      <c r="L499" s="57">
        <f>SUM(L487:L498)</f>
        <v>0</v>
      </c>
      <c r="M499" s="57">
        <f>SUM(M487:M498)</f>
        <v>0</v>
      </c>
      <c r="N499" s="57">
        <f>SUM(N487:N498)</f>
        <v>0</v>
      </c>
      <c r="O499" s="57">
        <f>SUM(O487:O498)</f>
        <v>0</v>
      </c>
      <c r="P499" s="57">
        <f>SUM(P487:P498)</f>
        <v>0</v>
      </c>
      <c r="Q499" s="57">
        <f>SUM(Q487:Q498)</f>
        <v>0.9738947493299781</v>
      </c>
      <c r="R499" s="57">
        <f>SUM(R487:R498)</f>
        <v>0</v>
      </c>
      <c r="S499" s="57">
        <f>SUM(S487:S498)</f>
        <v>0</v>
      </c>
      <c r="T499" s="57">
        <f>SUM(T487:T498)</f>
        <v>0</v>
      </c>
      <c r="U499" s="57">
        <f>SUM(U487:U498)</f>
        <v>0.97389474932997788</v>
      </c>
      <c r="V499" s="57">
        <f>SUM(V487:V498)</f>
        <v>0</v>
      </c>
      <c r="Y499" s="35"/>
    </row>
    <row r="500" spans="2:25" x14ac:dyDescent="0.35">
      <c r="B500" s="43">
        <v>503</v>
      </c>
      <c r="C500" s="37" t="s">
        <v>73</v>
      </c>
      <c r="D500" s="58" t="s">
        <v>63</v>
      </c>
      <c r="E500" s="37" t="s">
        <v>21</v>
      </c>
      <c r="F500" s="36">
        <v>1</v>
      </c>
      <c r="G500" s="43" t="s">
        <v>72</v>
      </c>
      <c r="H500" s="35"/>
      <c r="I500" s="35"/>
      <c r="J500" s="35"/>
      <c r="K500" s="35"/>
      <c r="L500" s="35">
        <v>1.8332949265232679E-3</v>
      </c>
      <c r="M500" s="35"/>
      <c r="N500" s="35">
        <v>3.6665898530465353E-4</v>
      </c>
      <c r="O500" s="35">
        <v>8.9998114574778607E-5</v>
      </c>
      <c r="P500" s="35"/>
      <c r="Q500" s="35"/>
      <c r="R500" s="38"/>
      <c r="S500" s="35"/>
      <c r="T500" s="35"/>
      <c r="U500" s="35"/>
      <c r="V500" s="38"/>
    </row>
    <row r="501" spans="2:25" x14ac:dyDescent="0.35">
      <c r="B501" s="43">
        <v>503</v>
      </c>
      <c r="C501" s="37" t="s">
        <v>73</v>
      </c>
      <c r="D501" s="58" t="s">
        <v>63</v>
      </c>
      <c r="E501" s="37" t="s">
        <v>22</v>
      </c>
      <c r="F501" s="36">
        <v>1</v>
      </c>
      <c r="G501" s="43" t="s">
        <v>72</v>
      </c>
      <c r="H501" s="35"/>
      <c r="I501" s="35"/>
      <c r="J501" s="35"/>
      <c r="K501" s="35"/>
      <c r="L501" s="35">
        <v>2.6332781671879668E-3</v>
      </c>
      <c r="M501" s="35"/>
      <c r="N501" s="35">
        <v>5.2665563343759329E-4</v>
      </c>
      <c r="O501" s="35">
        <v>1.2927001911650017E-4</v>
      </c>
      <c r="P501" s="35"/>
      <c r="Q501" s="35"/>
      <c r="R501" s="38"/>
      <c r="S501" s="35"/>
      <c r="T501" s="35"/>
      <c r="U501" s="35"/>
      <c r="V501" s="38"/>
    </row>
    <row r="502" spans="2:25" x14ac:dyDescent="0.35">
      <c r="B502" s="43">
        <v>503</v>
      </c>
      <c r="C502" s="37" t="s">
        <v>73</v>
      </c>
      <c r="D502" s="58" t="s">
        <v>63</v>
      </c>
      <c r="E502" s="37" t="s">
        <v>23</v>
      </c>
      <c r="F502" s="36">
        <v>1</v>
      </c>
      <c r="G502" s="43" t="s">
        <v>72</v>
      </c>
      <c r="H502" s="35"/>
      <c r="I502" s="35"/>
      <c r="J502" s="35"/>
      <c r="K502" s="35"/>
      <c r="L502" s="35">
        <v>6.0665395750406324E-3</v>
      </c>
      <c r="M502" s="35"/>
      <c r="N502" s="35">
        <v>1.2133079150081264E-3</v>
      </c>
      <c r="O502" s="35">
        <v>2.9781194277472188E-4</v>
      </c>
      <c r="P502" s="35"/>
      <c r="Q502" s="35"/>
      <c r="R502" s="38"/>
      <c r="S502" s="35"/>
      <c r="T502" s="35"/>
      <c r="U502" s="35"/>
      <c r="V502" s="38"/>
    </row>
    <row r="503" spans="2:25" x14ac:dyDescent="0.35">
      <c r="B503" s="43">
        <v>503</v>
      </c>
      <c r="C503" s="37" t="s">
        <v>73</v>
      </c>
      <c r="D503" s="58" t="s">
        <v>63</v>
      </c>
      <c r="E503" s="37" t="s">
        <v>24</v>
      </c>
      <c r="F503" s="36">
        <v>2</v>
      </c>
      <c r="G503" s="43" t="s">
        <v>72</v>
      </c>
      <c r="H503" s="35"/>
      <c r="I503" s="35"/>
      <c r="J503" s="35"/>
      <c r="K503" s="35"/>
      <c r="L503" s="35">
        <v>6.7987316073100006E-3</v>
      </c>
      <c r="M503" s="35"/>
      <c r="N503" s="35">
        <v>1.359746321462E-3</v>
      </c>
      <c r="O503" s="35">
        <v>3.337559152679455E-4</v>
      </c>
      <c r="P503" s="35"/>
      <c r="Q503" s="35"/>
      <c r="R503" s="38"/>
      <c r="S503" s="35"/>
      <c r="T503" s="35"/>
      <c r="U503" s="35"/>
      <c r="V503" s="38"/>
    </row>
    <row r="504" spans="2:25" x14ac:dyDescent="0.35">
      <c r="B504" s="43">
        <v>503</v>
      </c>
      <c r="C504" s="37" t="s">
        <v>73</v>
      </c>
      <c r="D504" s="58" t="s">
        <v>63</v>
      </c>
      <c r="E504" s="37" t="s">
        <v>25</v>
      </c>
      <c r="F504" s="36">
        <v>2</v>
      </c>
      <c r="G504" s="43" t="s">
        <v>72</v>
      </c>
      <c r="H504" s="35"/>
      <c r="I504" s="35"/>
      <c r="J504" s="35"/>
      <c r="K504" s="35"/>
      <c r="L504" s="35">
        <v>7.3975930994685845E-3</v>
      </c>
      <c r="M504" s="35"/>
      <c r="N504" s="35">
        <v>1.4795186198937166E-3</v>
      </c>
      <c r="O504" s="35">
        <v>3.6315457033754865E-4</v>
      </c>
      <c r="P504" s="35"/>
      <c r="Q504" s="35"/>
      <c r="R504" s="38"/>
      <c r="S504" s="35"/>
      <c r="T504" s="35"/>
      <c r="U504" s="35"/>
      <c r="V504" s="38"/>
    </row>
    <row r="505" spans="2:25" x14ac:dyDescent="0.35">
      <c r="B505" s="43">
        <v>503</v>
      </c>
      <c r="C505" s="37" t="s">
        <v>73</v>
      </c>
      <c r="D505" s="58" t="s">
        <v>63</v>
      </c>
      <c r="E505" s="37" t="s">
        <v>26</v>
      </c>
      <c r="F505" s="36">
        <v>2</v>
      </c>
      <c r="G505" s="43" t="s">
        <v>72</v>
      </c>
      <c r="H505" s="35"/>
      <c r="I505" s="35"/>
      <c r="J505" s="35"/>
      <c r="K505" s="35"/>
      <c r="L505" s="35">
        <v>8.9286424340627134E-3</v>
      </c>
      <c r="M505" s="35"/>
      <c r="N505" s="35">
        <v>1.7857284868125424E-3</v>
      </c>
      <c r="O505" s="35">
        <v>4.3831517403580589E-4</v>
      </c>
      <c r="P505" s="35"/>
      <c r="Q505" s="35"/>
      <c r="R505" s="38"/>
      <c r="S505" s="35"/>
      <c r="T505" s="35"/>
      <c r="U505" s="35"/>
      <c r="V505" s="38"/>
    </row>
    <row r="506" spans="2:25" x14ac:dyDescent="0.35">
      <c r="B506" s="43">
        <v>503</v>
      </c>
      <c r="C506" s="37" t="s">
        <v>73</v>
      </c>
      <c r="D506" s="58" t="s">
        <v>63</v>
      </c>
      <c r="E506" s="37" t="s">
        <v>27</v>
      </c>
      <c r="F506" s="36">
        <v>3</v>
      </c>
      <c r="G506" s="43" t="s">
        <v>72</v>
      </c>
      <c r="H506" s="35"/>
      <c r="I506" s="35"/>
      <c r="J506" s="35"/>
      <c r="K506" s="35"/>
      <c r="L506" s="35">
        <v>2.4654890537095489E-3</v>
      </c>
      <c r="M506" s="35"/>
      <c r="N506" s="35">
        <v>4.9309781074190965E-4</v>
      </c>
      <c r="O506" s="35">
        <v>1.2103309900028694E-4</v>
      </c>
      <c r="P506" s="35"/>
      <c r="Q506" s="35"/>
      <c r="R506" s="38"/>
      <c r="S506" s="35"/>
      <c r="T506" s="35"/>
      <c r="U506" s="35"/>
      <c r="V506" s="38"/>
    </row>
    <row r="507" spans="2:25" x14ac:dyDescent="0.35">
      <c r="B507" s="43">
        <v>503</v>
      </c>
      <c r="C507" s="37" t="s">
        <v>73</v>
      </c>
      <c r="D507" s="58" t="s">
        <v>63</v>
      </c>
      <c r="E507" s="37" t="s">
        <v>28</v>
      </c>
      <c r="F507" s="36">
        <v>3</v>
      </c>
      <c r="G507" s="43" t="s">
        <v>72</v>
      </c>
      <c r="H507" s="35"/>
      <c r="I507" s="35"/>
      <c r="J507" s="35"/>
      <c r="K507" s="35"/>
      <c r="L507" s="35">
        <v>1.8977083198987812E-3</v>
      </c>
      <c r="M507" s="35"/>
      <c r="N507" s="35">
        <v>3.7954166397975622E-4</v>
      </c>
      <c r="O507" s="35">
        <v>9.3160226613212905E-5</v>
      </c>
      <c r="P507" s="35"/>
      <c r="Q507" s="35"/>
      <c r="R507" s="38"/>
      <c r="S507" s="35"/>
      <c r="T507" s="35"/>
      <c r="U507" s="35"/>
      <c r="V507" s="38"/>
    </row>
    <row r="508" spans="2:25" x14ac:dyDescent="0.35">
      <c r="B508" s="43">
        <v>503</v>
      </c>
      <c r="C508" s="37" t="s">
        <v>73</v>
      </c>
      <c r="D508" s="58" t="s">
        <v>63</v>
      </c>
      <c r="E508" s="37" t="s">
        <v>29</v>
      </c>
      <c r="F508" s="36">
        <v>3</v>
      </c>
      <c r="G508" s="43" t="s">
        <v>72</v>
      </c>
      <c r="H508" s="35"/>
      <c r="I508" s="35"/>
      <c r="J508" s="35"/>
      <c r="K508" s="35"/>
      <c r="L508" s="35">
        <v>2.5299024470850622E-3</v>
      </c>
      <c r="M508" s="35"/>
      <c r="N508" s="35">
        <v>5.059804894170124E-4</v>
      </c>
      <c r="O508" s="35">
        <v>1.2419521103872123E-4</v>
      </c>
      <c r="P508" s="35"/>
      <c r="Q508" s="35"/>
      <c r="R508" s="38"/>
      <c r="S508" s="35"/>
      <c r="T508" s="35"/>
      <c r="U508" s="35"/>
      <c r="V508" s="38"/>
    </row>
    <row r="509" spans="2:25" x14ac:dyDescent="0.35">
      <c r="B509" s="43">
        <v>503</v>
      </c>
      <c r="C509" s="37" t="s">
        <v>73</v>
      </c>
      <c r="D509" s="58" t="s">
        <v>63</v>
      </c>
      <c r="E509" s="37" t="s">
        <v>30</v>
      </c>
      <c r="F509" s="36">
        <v>4</v>
      </c>
      <c r="G509" s="43" t="s">
        <v>72</v>
      </c>
      <c r="H509" s="35"/>
      <c r="I509" s="35"/>
      <c r="J509" s="35"/>
      <c r="K509" s="35"/>
      <c r="L509" s="35">
        <v>2.2332865468556173E-3</v>
      </c>
      <c r="M509" s="35"/>
      <c r="N509" s="35">
        <v>4.4665730937112344E-4</v>
      </c>
      <c r="O509" s="35">
        <v>1.0963406684563938E-4</v>
      </c>
      <c r="P509" s="35"/>
      <c r="Q509" s="35"/>
      <c r="R509" s="38"/>
      <c r="S509" s="35"/>
      <c r="T509" s="35"/>
      <c r="U509" s="35"/>
      <c r="V509" s="38"/>
    </row>
    <row r="510" spans="2:25" x14ac:dyDescent="0.35">
      <c r="B510" s="43">
        <v>503</v>
      </c>
      <c r="C510" s="37" t="s">
        <v>73</v>
      </c>
      <c r="D510" s="58" t="s">
        <v>63</v>
      </c>
      <c r="E510" s="37" t="s">
        <v>31</v>
      </c>
      <c r="F510" s="36">
        <v>4</v>
      </c>
      <c r="G510" s="43" t="s">
        <v>72</v>
      </c>
      <c r="H510" s="35"/>
      <c r="I510" s="35"/>
      <c r="J510" s="35"/>
      <c r="K510" s="35"/>
      <c r="L510" s="35">
        <v>3.7253735547223537E-3</v>
      </c>
      <c r="M510" s="35"/>
      <c r="N510" s="35">
        <v>7.450747109444707E-4</v>
      </c>
      <c r="O510" s="35">
        <v>1.828819745045519E-4</v>
      </c>
      <c r="P510" s="35"/>
      <c r="Q510" s="35"/>
      <c r="R510" s="38"/>
      <c r="S510" s="35"/>
      <c r="T510" s="35"/>
      <c r="U510" s="35"/>
      <c r="V510" s="38"/>
    </row>
    <row r="511" spans="2:25" x14ac:dyDescent="0.35">
      <c r="B511" s="43">
        <v>503</v>
      </c>
      <c r="C511" s="37" t="s">
        <v>73</v>
      </c>
      <c r="D511" s="58" t="s">
        <v>63</v>
      </c>
      <c r="E511" s="37" t="s">
        <v>32</v>
      </c>
      <c r="F511" s="36">
        <v>4</v>
      </c>
      <c r="G511" s="43" t="s">
        <v>72</v>
      </c>
      <c r="H511" s="35"/>
      <c r="I511" s="35"/>
      <c r="J511" s="35"/>
      <c r="K511" s="35"/>
      <c r="L511" s="35">
        <v>2.4954438737174269E-3</v>
      </c>
      <c r="M511" s="35"/>
      <c r="N511" s="35">
        <v>4.9908877474348537E-4</v>
      </c>
      <c r="O511" s="35">
        <v>1.2250360834612824E-4</v>
      </c>
      <c r="P511" s="35"/>
      <c r="Q511" s="35"/>
      <c r="R511" s="38"/>
      <c r="S511" s="35"/>
      <c r="T511" s="35"/>
      <c r="U511" s="35"/>
      <c r="V511" s="38"/>
    </row>
    <row r="512" spans="2:25" x14ac:dyDescent="0.35">
      <c r="B512" s="40">
        <v>503</v>
      </c>
      <c r="C512" s="46" t="s">
        <v>73</v>
      </c>
      <c r="D512" s="46"/>
      <c r="E512" s="46" t="s">
        <v>62</v>
      </c>
      <c r="F512" s="41"/>
      <c r="G512" s="40"/>
      <c r="H512" s="57">
        <f>SUM(H500:H511)</f>
        <v>0</v>
      </c>
      <c r="I512" s="57">
        <f>SUM(I500:I511)</f>
        <v>0</v>
      </c>
      <c r="J512" s="57">
        <f>SUM(J500:J511)</f>
        <v>0</v>
      </c>
      <c r="K512" s="57">
        <f>SUM(K500:K511)</f>
        <v>0</v>
      </c>
      <c r="L512" s="57">
        <f>SUM(L500:L511)</f>
        <v>4.9005283605581956E-2</v>
      </c>
      <c r="M512" s="57">
        <f>SUM(M500:M511)</f>
        <v>0</v>
      </c>
      <c r="N512" s="57">
        <f>SUM(N500:N511)</f>
        <v>9.8010567211163878E-3</v>
      </c>
      <c r="O512" s="57">
        <f>SUM(O500:O511)</f>
        <v>2.4057139224558407E-3</v>
      </c>
      <c r="P512" s="57">
        <f>SUM(P500:P511)</f>
        <v>0</v>
      </c>
      <c r="Q512" s="57">
        <f>SUM(Q500:Q511)</f>
        <v>0</v>
      </c>
      <c r="R512" s="39">
        <f>SUM(R500:R511)</f>
        <v>0</v>
      </c>
      <c r="S512" s="57">
        <f>SUM(S500:S511)</f>
        <v>0</v>
      </c>
      <c r="T512" s="57">
        <f>SUM(T500:T511)</f>
        <v>0</v>
      </c>
      <c r="U512" s="57">
        <f>SUM(U500:U511)</f>
        <v>0</v>
      </c>
      <c r="V512" s="39">
        <f>SUM(V500:V511)</f>
        <v>0</v>
      </c>
    </row>
    <row r="513" spans="2:22" x14ac:dyDescent="0.35">
      <c r="B513" s="43">
        <v>504</v>
      </c>
      <c r="C513" s="37" t="s">
        <v>71</v>
      </c>
      <c r="D513" s="58" t="s">
        <v>63</v>
      </c>
      <c r="E513" s="37" t="s">
        <v>21</v>
      </c>
      <c r="F513" s="36">
        <v>1</v>
      </c>
      <c r="G513" s="43" t="s">
        <v>72</v>
      </c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8"/>
      <c r="S513" s="35"/>
      <c r="T513" s="35"/>
      <c r="U513" s="35"/>
      <c r="V513" s="38"/>
    </row>
    <row r="514" spans="2:22" x14ac:dyDescent="0.35">
      <c r="B514" s="43">
        <v>504</v>
      </c>
      <c r="C514" s="37" t="s">
        <v>71</v>
      </c>
      <c r="D514" s="58" t="s">
        <v>63</v>
      </c>
      <c r="E514" s="37" t="s">
        <v>22</v>
      </c>
      <c r="F514" s="36">
        <v>1</v>
      </c>
      <c r="G514" s="43" t="s">
        <v>72</v>
      </c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8"/>
      <c r="S514" s="35"/>
      <c r="T514" s="35"/>
      <c r="U514" s="35"/>
      <c r="V514" s="38"/>
    </row>
    <row r="515" spans="2:22" x14ac:dyDescent="0.35">
      <c r="B515" s="43">
        <v>504</v>
      </c>
      <c r="C515" s="37" t="s">
        <v>71</v>
      </c>
      <c r="D515" s="58" t="s">
        <v>63</v>
      </c>
      <c r="E515" s="37" t="s">
        <v>23</v>
      </c>
      <c r="F515" s="36">
        <v>1</v>
      </c>
      <c r="G515" s="43" t="s">
        <v>72</v>
      </c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8"/>
      <c r="S515" s="35"/>
      <c r="T515" s="35"/>
      <c r="U515" s="35"/>
      <c r="V515" s="38"/>
    </row>
    <row r="516" spans="2:22" x14ac:dyDescent="0.35">
      <c r="B516" s="43">
        <v>504</v>
      </c>
      <c r="C516" s="37" t="s">
        <v>71</v>
      </c>
      <c r="D516" s="58" t="s">
        <v>63</v>
      </c>
      <c r="E516" s="37" t="s">
        <v>24</v>
      </c>
      <c r="F516" s="36">
        <v>2</v>
      </c>
      <c r="G516" s="43" t="s">
        <v>72</v>
      </c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8"/>
      <c r="S516" s="35"/>
      <c r="T516" s="35"/>
      <c r="U516" s="35"/>
      <c r="V516" s="38"/>
    </row>
    <row r="517" spans="2:22" x14ac:dyDescent="0.35">
      <c r="B517" s="43">
        <v>504</v>
      </c>
      <c r="C517" s="37" t="s">
        <v>71</v>
      </c>
      <c r="D517" s="58" t="s">
        <v>63</v>
      </c>
      <c r="E517" s="37" t="s">
        <v>25</v>
      </c>
      <c r="F517" s="36">
        <v>2</v>
      </c>
      <c r="G517" s="43" t="s">
        <v>72</v>
      </c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8"/>
      <c r="S517" s="35"/>
      <c r="T517" s="35"/>
      <c r="U517" s="35"/>
      <c r="V517" s="38">
        <v>14.49963378</v>
      </c>
    </row>
    <row r="518" spans="2:22" x14ac:dyDescent="0.35">
      <c r="B518" s="43">
        <v>504</v>
      </c>
      <c r="C518" s="37" t="s">
        <v>71</v>
      </c>
      <c r="D518" s="58" t="s">
        <v>63</v>
      </c>
      <c r="E518" s="37" t="s">
        <v>26</v>
      </c>
      <c r="F518" s="36">
        <v>2</v>
      </c>
      <c r="G518" s="43" t="s">
        <v>72</v>
      </c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8"/>
      <c r="S518" s="35"/>
      <c r="T518" s="35"/>
      <c r="U518" s="35"/>
      <c r="V518" s="38"/>
    </row>
    <row r="519" spans="2:22" x14ac:dyDescent="0.35">
      <c r="B519" s="43">
        <v>504</v>
      </c>
      <c r="C519" s="37" t="s">
        <v>71</v>
      </c>
      <c r="D519" s="58" t="s">
        <v>63</v>
      </c>
      <c r="E519" s="37" t="s">
        <v>27</v>
      </c>
      <c r="F519" s="36">
        <v>3</v>
      </c>
      <c r="G519" s="43" t="s">
        <v>72</v>
      </c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8"/>
      <c r="S519" s="35"/>
      <c r="T519" s="35"/>
      <c r="U519" s="35"/>
      <c r="V519" s="38">
        <v>22.507692599999999</v>
      </c>
    </row>
    <row r="520" spans="2:22" x14ac:dyDescent="0.35">
      <c r="B520" s="43">
        <v>504</v>
      </c>
      <c r="C520" s="37" t="s">
        <v>71</v>
      </c>
      <c r="D520" s="58" t="s">
        <v>63</v>
      </c>
      <c r="E520" s="37" t="s">
        <v>28</v>
      </c>
      <c r="F520" s="36">
        <v>3</v>
      </c>
      <c r="G520" s="43" t="s">
        <v>72</v>
      </c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8"/>
      <c r="S520" s="35"/>
      <c r="T520" s="35"/>
      <c r="U520" s="35"/>
      <c r="V520" s="38"/>
    </row>
    <row r="521" spans="2:22" x14ac:dyDescent="0.35">
      <c r="B521" s="43">
        <v>504</v>
      </c>
      <c r="C521" s="37" t="s">
        <v>71</v>
      </c>
      <c r="D521" s="58" t="s">
        <v>63</v>
      </c>
      <c r="E521" s="37" t="s">
        <v>29</v>
      </c>
      <c r="F521" s="36">
        <v>3</v>
      </c>
      <c r="G521" s="43" t="s">
        <v>72</v>
      </c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8"/>
      <c r="S521" s="35"/>
      <c r="T521" s="35"/>
      <c r="U521" s="35"/>
      <c r="V521" s="38"/>
    </row>
    <row r="522" spans="2:22" x14ac:dyDescent="0.35">
      <c r="B522" s="43">
        <v>504</v>
      </c>
      <c r="C522" s="37" t="s">
        <v>71</v>
      </c>
      <c r="D522" s="58" t="s">
        <v>63</v>
      </c>
      <c r="E522" s="37" t="s">
        <v>30</v>
      </c>
      <c r="F522" s="36">
        <v>4</v>
      </c>
      <c r="G522" s="43" t="s">
        <v>72</v>
      </c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8"/>
      <c r="S522" s="35"/>
      <c r="T522" s="35"/>
      <c r="U522" s="35"/>
      <c r="V522" s="38"/>
    </row>
    <row r="523" spans="2:22" x14ac:dyDescent="0.35">
      <c r="B523" s="43">
        <v>504</v>
      </c>
      <c r="C523" s="37" t="s">
        <v>71</v>
      </c>
      <c r="D523" s="58" t="s">
        <v>63</v>
      </c>
      <c r="E523" s="37" t="s">
        <v>31</v>
      </c>
      <c r="F523" s="36">
        <v>4</v>
      </c>
      <c r="G523" s="43" t="s">
        <v>72</v>
      </c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8"/>
      <c r="S523" s="35"/>
      <c r="T523" s="35"/>
      <c r="U523" s="35"/>
      <c r="V523" s="38"/>
    </row>
    <row r="524" spans="2:22" x14ac:dyDescent="0.35">
      <c r="B524" s="43">
        <v>504</v>
      </c>
      <c r="C524" s="37" t="s">
        <v>71</v>
      </c>
      <c r="D524" s="58" t="s">
        <v>63</v>
      </c>
      <c r="E524" s="37" t="s">
        <v>32</v>
      </c>
      <c r="F524" s="36">
        <v>4</v>
      </c>
      <c r="G524" s="43" t="s">
        <v>72</v>
      </c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8"/>
      <c r="S524" s="35"/>
      <c r="T524" s="35"/>
      <c r="U524" s="35"/>
      <c r="V524" s="38"/>
    </row>
    <row r="525" spans="2:22" x14ac:dyDescent="0.35">
      <c r="B525" s="40">
        <v>504</v>
      </c>
      <c r="C525" s="46" t="s">
        <v>71</v>
      </c>
      <c r="D525" s="46"/>
      <c r="E525" s="46" t="s">
        <v>62</v>
      </c>
      <c r="F525" s="41"/>
      <c r="G525" s="40"/>
      <c r="H525" s="57">
        <f>SUM(H513:H524)</f>
        <v>0</v>
      </c>
      <c r="I525" s="57">
        <f>SUM(I513:I524)</f>
        <v>0</v>
      </c>
      <c r="J525" s="57">
        <f>SUM(J513:J524)</f>
        <v>0</v>
      </c>
      <c r="K525" s="57">
        <f>SUM(K513:K524)</f>
        <v>0</v>
      </c>
      <c r="L525" s="57">
        <f>SUM(L513:L524)</f>
        <v>0</v>
      </c>
      <c r="M525" s="57">
        <f>SUM(M513:M524)</f>
        <v>0</v>
      </c>
      <c r="N525" s="57">
        <f>SUM(N513:N524)</f>
        <v>0</v>
      </c>
      <c r="O525" s="57">
        <f>SUM(O513:O524)</f>
        <v>0</v>
      </c>
      <c r="P525" s="57">
        <f>SUM(P513:P524)</f>
        <v>0</v>
      </c>
      <c r="Q525" s="57">
        <f>SUM(Q513:Q524)</f>
        <v>0</v>
      </c>
      <c r="R525" s="39">
        <f>SUM(R513:R524)</f>
        <v>0</v>
      </c>
      <c r="S525" s="57">
        <f>SUM(S513:S524)</f>
        <v>0</v>
      </c>
      <c r="T525" s="57">
        <f>SUM(T513:T524)</f>
        <v>0</v>
      </c>
      <c r="U525" s="57">
        <f>SUM(U513:U524)</f>
        <v>0</v>
      </c>
      <c r="V525" s="39">
        <f>SUM(V513:V524)</f>
        <v>37.007326379999995</v>
      </c>
    </row>
    <row r="526" spans="2:22" x14ac:dyDescent="0.35">
      <c r="B526" s="50" t="s">
        <v>70</v>
      </c>
      <c r="C526" s="50" t="s">
        <v>69</v>
      </c>
      <c r="D526" s="37" t="s">
        <v>63</v>
      </c>
      <c r="E526" s="37" t="s">
        <v>21</v>
      </c>
      <c r="F526" s="36">
        <v>1</v>
      </c>
      <c r="G526" s="43" t="s">
        <v>66</v>
      </c>
      <c r="H526" s="49">
        <v>0.15345399176470584</v>
      </c>
      <c r="I526" s="49">
        <v>1.3475396285408145E-4</v>
      </c>
      <c r="J526" s="49"/>
      <c r="K526" s="49">
        <v>9.1341661764705859E-2</v>
      </c>
      <c r="L526" s="49">
        <v>3.470983147058823E-3</v>
      </c>
      <c r="M526" s="49">
        <v>1.0412949441176468E-2</v>
      </c>
      <c r="N526" s="49">
        <v>1.3883932588235292E-2</v>
      </c>
      <c r="O526" s="49">
        <v>1.3883932588235292E-2</v>
      </c>
      <c r="P526" s="49">
        <v>2.7402498529411757E-3</v>
      </c>
      <c r="Q526" s="49">
        <v>1.0047582794117644E-2</v>
      </c>
      <c r="R526" s="48">
        <v>217.97211347201886</v>
      </c>
      <c r="S526" s="49">
        <v>4.1080307853754031E-3</v>
      </c>
      <c r="T526" s="49">
        <v>4.108030785375403E-4</v>
      </c>
      <c r="U526" s="49">
        <v>1.7310742907664697E-4</v>
      </c>
      <c r="V526" s="48">
        <v>218.19600114982183</v>
      </c>
    </row>
    <row r="527" spans="2:22" x14ac:dyDescent="0.35">
      <c r="B527" s="50" t="s">
        <v>70</v>
      </c>
      <c r="C527" s="50" t="s">
        <v>69</v>
      </c>
      <c r="D527" s="37" t="s">
        <v>63</v>
      </c>
      <c r="E527" s="37" t="s">
        <v>22</v>
      </c>
      <c r="F527" s="36">
        <v>1</v>
      </c>
      <c r="G527" s="43" t="s">
        <v>66</v>
      </c>
      <c r="H527" s="49">
        <v>0.1291154611764706</v>
      </c>
      <c r="I527" s="49">
        <v>1.133813455041279E-4</v>
      </c>
      <c r="J527" s="49"/>
      <c r="K527" s="49">
        <v>7.6854441176470598E-2</v>
      </c>
      <c r="L527" s="49">
        <v>2.9204687647058827E-3</v>
      </c>
      <c r="M527" s="49">
        <v>8.761406294117648E-3</v>
      </c>
      <c r="N527" s="49">
        <v>1.1681875058823531E-2</v>
      </c>
      <c r="O527" s="49">
        <v>1.1681875058823531E-2</v>
      </c>
      <c r="P527" s="49">
        <v>2.3056332352941176E-3</v>
      </c>
      <c r="Q527" s="49">
        <v>8.453988529411767E-3</v>
      </c>
      <c r="R527" s="48">
        <v>183.40070291363165</v>
      </c>
      <c r="S527" s="49">
        <v>3.4564776274713846E-3</v>
      </c>
      <c r="T527" s="49">
        <v>3.4564776274713843E-4</v>
      </c>
      <c r="U527" s="49">
        <v>1.4565177015776469E-4</v>
      </c>
      <c r="V527" s="48">
        <v>183.58908094432883</v>
      </c>
    </row>
    <row r="528" spans="2:22" x14ac:dyDescent="0.35">
      <c r="B528" s="50" t="s">
        <v>70</v>
      </c>
      <c r="C528" s="50" t="s">
        <v>69</v>
      </c>
      <c r="D528" s="37" t="s">
        <v>63</v>
      </c>
      <c r="E528" s="37" t="s">
        <v>23</v>
      </c>
      <c r="F528" s="36">
        <v>1</v>
      </c>
      <c r="G528" s="43" t="s">
        <v>66</v>
      </c>
      <c r="H528" s="49">
        <v>0.12163350705882353</v>
      </c>
      <c r="I528" s="49">
        <v>1.0681114843300003E-4</v>
      </c>
      <c r="J528" s="49"/>
      <c r="K528" s="49">
        <v>7.2400897058823535E-2</v>
      </c>
      <c r="L528" s="49">
        <v>2.751234088235294E-3</v>
      </c>
      <c r="M528" s="49">
        <v>8.2537022647058821E-3</v>
      </c>
      <c r="N528" s="49">
        <v>1.1004936352941176E-2</v>
      </c>
      <c r="O528" s="49">
        <v>1.1004936352941176E-2</v>
      </c>
      <c r="P528" s="49">
        <v>2.1720269117647059E-3</v>
      </c>
      <c r="Q528" s="49">
        <v>7.9640986764705872E-3</v>
      </c>
      <c r="R528" s="48">
        <v>172.7730396435563</v>
      </c>
      <c r="S528" s="49">
        <v>3.2561824282615216E-3</v>
      </c>
      <c r="T528" s="49">
        <v>3.2561824282615216E-4</v>
      </c>
      <c r="U528" s="49">
        <v>1.3721157367358819E-4</v>
      </c>
      <c r="V528" s="48">
        <v>172.95050158589655</v>
      </c>
    </row>
    <row r="529" spans="2:22" x14ac:dyDescent="0.35">
      <c r="B529" s="50" t="s">
        <v>70</v>
      </c>
      <c r="C529" s="50" t="s">
        <v>69</v>
      </c>
      <c r="D529" s="37" t="s">
        <v>63</v>
      </c>
      <c r="E529" s="37" t="s">
        <v>24</v>
      </c>
      <c r="F529" s="36">
        <v>2</v>
      </c>
      <c r="G529" s="43" t="s">
        <v>66</v>
      </c>
      <c r="H529" s="49">
        <v>8.082284823529412E-2</v>
      </c>
      <c r="I529" s="49">
        <v>7.0973709863211547E-5</v>
      </c>
      <c r="J529" s="49"/>
      <c r="K529" s="49">
        <v>4.8108838235294119E-2</v>
      </c>
      <c r="L529" s="49">
        <v>1.8281358529411765E-3</v>
      </c>
      <c r="M529" s="49">
        <v>5.4844075588235293E-3</v>
      </c>
      <c r="N529" s="49">
        <v>7.312543411764706E-3</v>
      </c>
      <c r="O529" s="49">
        <v>7.312543411764706E-3</v>
      </c>
      <c r="P529" s="49">
        <v>1.4432651470588237E-3</v>
      </c>
      <c r="Q529" s="49">
        <v>5.2919722058823535E-3</v>
      </c>
      <c r="R529" s="48">
        <v>114.80396726132736</v>
      </c>
      <c r="S529" s="49">
        <v>2.1636631598440891E-3</v>
      </c>
      <c r="T529" s="49">
        <v>2.1636631598440889E-4</v>
      </c>
      <c r="U529" s="49">
        <v>9.1174138305352907E-5</v>
      </c>
      <c r="V529" s="48">
        <v>114.92188690353886</v>
      </c>
    </row>
    <row r="530" spans="2:22" x14ac:dyDescent="0.35">
      <c r="B530" s="50" t="s">
        <v>70</v>
      </c>
      <c r="C530" s="50" t="s">
        <v>69</v>
      </c>
      <c r="D530" s="37" t="s">
        <v>63</v>
      </c>
      <c r="E530" s="37" t="s">
        <v>25</v>
      </c>
      <c r="F530" s="36">
        <v>2</v>
      </c>
      <c r="G530" s="43" t="s">
        <v>66</v>
      </c>
      <c r="H530" s="49">
        <v>5.0962627058823526E-2</v>
      </c>
      <c r="I530" s="49">
        <v>4.4752279655006056E-5</v>
      </c>
      <c r="J530" s="49"/>
      <c r="K530" s="49">
        <v>3.0334897058823529E-2</v>
      </c>
      <c r="L530" s="49">
        <v>1.152726088235294E-3</v>
      </c>
      <c r="M530" s="49">
        <v>3.4581782647058828E-3</v>
      </c>
      <c r="N530" s="49">
        <v>4.6109043529411762E-3</v>
      </c>
      <c r="O530" s="49">
        <v>4.6109043529411762E-3</v>
      </c>
      <c r="P530" s="49">
        <v>9.1004691176470591E-4</v>
      </c>
      <c r="Q530" s="49">
        <v>3.3368386764705883E-3</v>
      </c>
      <c r="R530" s="48">
        <v>72.389329207746172</v>
      </c>
      <c r="S530" s="49">
        <v>1.3642919187287254E-3</v>
      </c>
      <c r="T530" s="49">
        <v>1.3642919187287255E-4</v>
      </c>
      <c r="U530" s="49">
        <v>5.7489604849588219E-5</v>
      </c>
      <c r="V530" s="48">
        <v>72.46368311731689</v>
      </c>
    </row>
    <row r="531" spans="2:22" x14ac:dyDescent="0.35">
      <c r="B531" s="50" t="s">
        <v>70</v>
      </c>
      <c r="C531" s="50" t="s">
        <v>69</v>
      </c>
      <c r="D531" s="37" t="s">
        <v>63</v>
      </c>
      <c r="E531" s="37" t="s">
        <v>26</v>
      </c>
      <c r="F531" s="36">
        <v>2</v>
      </c>
      <c r="G531" s="43" t="s">
        <v>66</v>
      </c>
      <c r="H531" s="49">
        <v>4.175276823529412E-2</v>
      </c>
      <c r="I531" s="49">
        <v>3.6664741758304308E-5</v>
      </c>
      <c r="J531" s="49"/>
      <c r="K531" s="49">
        <v>2.4852838235294123E-2</v>
      </c>
      <c r="L531" s="49">
        <v>9.4440785294117654E-4</v>
      </c>
      <c r="M531" s="49">
        <v>2.8332235588235301E-3</v>
      </c>
      <c r="N531" s="49">
        <v>3.7776314117647061E-3</v>
      </c>
      <c r="O531" s="49">
        <v>3.7776314117647061E-3</v>
      </c>
      <c r="P531" s="49">
        <v>7.4558514705882367E-4</v>
      </c>
      <c r="Q531" s="49">
        <v>2.7338122058823532E-3</v>
      </c>
      <c r="R531" s="48">
        <v>59.307281817139646</v>
      </c>
      <c r="S531" s="49">
        <v>1.117739951321893E-3</v>
      </c>
      <c r="T531" s="49">
        <v>1.117739951321893E-4</v>
      </c>
      <c r="U531" s="49">
        <v>4.7100204321352934E-5</v>
      </c>
      <c r="V531" s="48">
        <v>59.368198644486689</v>
      </c>
    </row>
    <row r="532" spans="2:22" x14ac:dyDescent="0.35">
      <c r="B532" s="50" t="s">
        <v>70</v>
      </c>
      <c r="C532" s="50" t="s">
        <v>69</v>
      </c>
      <c r="D532" s="37" t="s">
        <v>63</v>
      </c>
      <c r="E532" s="37" t="s">
        <v>27</v>
      </c>
      <c r="F532" s="36">
        <v>3</v>
      </c>
      <c r="G532" s="43" t="s">
        <v>66</v>
      </c>
      <c r="H532" s="49">
        <v>3.7587208235294114E-2</v>
      </c>
      <c r="I532" s="49">
        <v>3.300680030594287E-5</v>
      </c>
      <c r="J532" s="49"/>
      <c r="K532" s="49">
        <v>2.2373338235294117E-2</v>
      </c>
      <c r="L532" s="49">
        <v>8.5018685294117641E-4</v>
      </c>
      <c r="M532" s="49">
        <v>2.550560558823529E-3</v>
      </c>
      <c r="N532" s="49">
        <v>3.4007474117647056E-3</v>
      </c>
      <c r="O532" s="49">
        <v>3.4007474117647056E-3</v>
      </c>
      <c r="P532" s="49">
        <v>6.712001470588235E-4</v>
      </c>
      <c r="Q532" s="49">
        <v>2.4610672058823528E-3</v>
      </c>
      <c r="R532" s="48">
        <v>53.390355795516676</v>
      </c>
      <c r="S532" s="49">
        <v>1.0062260798250411E-3</v>
      </c>
      <c r="T532" s="49">
        <v>1.0062260798250409E-4</v>
      </c>
      <c r="U532" s="49">
        <v>4.2401145183352925E-5</v>
      </c>
      <c r="V532" s="48">
        <v>53.44519511686714</v>
      </c>
    </row>
    <row r="533" spans="2:22" x14ac:dyDescent="0.35">
      <c r="B533" s="50" t="s">
        <v>70</v>
      </c>
      <c r="C533" s="50" t="s">
        <v>69</v>
      </c>
      <c r="D533" s="37" t="s">
        <v>63</v>
      </c>
      <c r="E533" s="37" t="s">
        <v>28</v>
      </c>
      <c r="F533" s="36">
        <v>3</v>
      </c>
      <c r="G533" s="43" t="s">
        <v>66</v>
      </c>
      <c r="H533" s="49">
        <v>4.7511042352941173E-2</v>
      </c>
      <c r="I533" s="49">
        <v>4.1721307883627456E-5</v>
      </c>
      <c r="J533" s="49"/>
      <c r="K533" s="49">
        <v>2.8280382352941179E-2</v>
      </c>
      <c r="L533" s="49">
        <v>1.0746545294117646E-3</v>
      </c>
      <c r="M533" s="49">
        <v>3.2239635882352941E-3</v>
      </c>
      <c r="N533" s="49">
        <v>4.2986181176470585E-3</v>
      </c>
      <c r="O533" s="49">
        <v>4.2986181176470585E-3</v>
      </c>
      <c r="P533" s="49">
        <v>8.4841147058823524E-4</v>
      </c>
      <c r="Q533" s="49">
        <v>3.1108420588235293E-3</v>
      </c>
      <c r="R533" s="48">
        <v>67.486561905853733</v>
      </c>
      <c r="S533" s="49">
        <v>1.2718914795675409E-3</v>
      </c>
      <c r="T533" s="49">
        <v>1.271891479567541E-4</v>
      </c>
      <c r="U533" s="49">
        <v>5.3595962541529396E-5</v>
      </c>
      <c r="V533" s="48">
        <v>67.555879991490158</v>
      </c>
    </row>
    <row r="534" spans="2:22" x14ac:dyDescent="0.35">
      <c r="B534" s="50" t="s">
        <v>70</v>
      </c>
      <c r="C534" s="50" t="s">
        <v>69</v>
      </c>
      <c r="D534" s="37" t="s">
        <v>63</v>
      </c>
      <c r="E534" s="37" t="s">
        <v>29</v>
      </c>
      <c r="F534" s="36">
        <v>3</v>
      </c>
      <c r="G534" s="43" t="s">
        <v>66</v>
      </c>
      <c r="H534" s="49">
        <v>5.1030222352941169E-2</v>
      </c>
      <c r="I534" s="49">
        <v>4.481163773131211E-5</v>
      </c>
      <c r="J534" s="49"/>
      <c r="K534" s="49">
        <v>3.0375132352941168E-2</v>
      </c>
      <c r="L534" s="49">
        <v>1.1542550294117643E-3</v>
      </c>
      <c r="M534" s="49">
        <v>3.4627650882352932E-3</v>
      </c>
      <c r="N534" s="49">
        <v>4.6170201176470574E-3</v>
      </c>
      <c r="O534" s="49">
        <v>4.6170201176470574E-3</v>
      </c>
      <c r="P534" s="49">
        <v>9.1125397058823511E-4</v>
      </c>
      <c r="Q534" s="49">
        <v>3.3412645588235287E-3</v>
      </c>
      <c r="R534" s="48">
        <v>72.485344234466197</v>
      </c>
      <c r="S534" s="49">
        <v>1.3661014744528119E-3</v>
      </c>
      <c r="T534" s="49">
        <v>1.366101474452812E-4</v>
      </c>
      <c r="U534" s="49">
        <v>5.7565857330529379E-5</v>
      </c>
      <c r="V534" s="48">
        <v>72.559796764823872</v>
      </c>
    </row>
    <row r="535" spans="2:22" x14ac:dyDescent="0.35">
      <c r="B535" s="50" t="s">
        <v>70</v>
      </c>
      <c r="C535" s="50" t="s">
        <v>69</v>
      </c>
      <c r="D535" s="37" t="s">
        <v>63</v>
      </c>
      <c r="E535" s="37" t="s">
        <v>30</v>
      </c>
      <c r="F535" s="36">
        <v>4</v>
      </c>
      <c r="G535" s="43" t="s">
        <v>66</v>
      </c>
      <c r="H535" s="49">
        <v>8.472225176470588E-2</v>
      </c>
      <c r="I535" s="49">
        <v>7.4397928890117832E-5</v>
      </c>
      <c r="J535" s="49"/>
      <c r="K535" s="49">
        <v>5.0429911764705876E-2</v>
      </c>
      <c r="L535" s="49">
        <v>1.9163366470588234E-3</v>
      </c>
      <c r="M535" s="49">
        <v>5.7490099411764703E-3</v>
      </c>
      <c r="N535" s="49">
        <v>7.6653465882352938E-3</v>
      </c>
      <c r="O535" s="49">
        <v>7.6653465882352938E-3</v>
      </c>
      <c r="P535" s="49">
        <v>1.5128973529411765E-3</v>
      </c>
      <c r="Q535" s="49">
        <v>5.5472902941176468E-3</v>
      </c>
      <c r="R535" s="48">
        <v>120.34283411524012</v>
      </c>
      <c r="S535" s="49">
        <v>2.2680519056773488E-3</v>
      </c>
      <c r="T535" s="49">
        <v>2.2680519056773489E-4</v>
      </c>
      <c r="U535" s="49">
        <v>9.5572953299647025E-5</v>
      </c>
      <c r="V535" s="48">
        <v>120.46644294409954</v>
      </c>
    </row>
    <row r="536" spans="2:22" x14ac:dyDescent="0.35">
      <c r="B536" s="50" t="s">
        <v>70</v>
      </c>
      <c r="C536" s="50" t="s">
        <v>69</v>
      </c>
      <c r="D536" s="37" t="s">
        <v>63</v>
      </c>
      <c r="E536" s="37" t="s">
        <v>31</v>
      </c>
      <c r="F536" s="36">
        <v>4</v>
      </c>
      <c r="G536" s="43" t="s">
        <v>66</v>
      </c>
      <c r="H536" s="49">
        <v>0.12715519764705879</v>
      </c>
      <c r="I536" s="49">
        <v>1.1165996129125192E-4</v>
      </c>
      <c r="J536" s="49"/>
      <c r="K536" s="49">
        <v>7.5687617647058808E-2</v>
      </c>
      <c r="L536" s="49">
        <v>2.8761294705882349E-3</v>
      </c>
      <c r="M536" s="49">
        <v>8.6283884117647047E-3</v>
      </c>
      <c r="N536" s="49">
        <v>1.150451788235294E-2</v>
      </c>
      <c r="O536" s="49">
        <v>1.150451788235294E-2</v>
      </c>
      <c r="P536" s="49">
        <v>2.2706285294117642E-3</v>
      </c>
      <c r="Q536" s="49">
        <v>8.3256379411764687E-3</v>
      </c>
      <c r="R536" s="48">
        <v>180.6162671387502</v>
      </c>
      <c r="S536" s="49">
        <v>3.4040005114728648E-3</v>
      </c>
      <c r="T536" s="49">
        <v>3.4040005114728647E-4</v>
      </c>
      <c r="U536" s="49">
        <v>1.4344044821047052E-4</v>
      </c>
      <c r="V536" s="48">
        <v>180.80178516662548</v>
      </c>
    </row>
    <row r="537" spans="2:22" x14ac:dyDescent="0.35">
      <c r="B537" s="50" t="s">
        <v>70</v>
      </c>
      <c r="C537" s="50" t="s">
        <v>69</v>
      </c>
      <c r="D537" s="37" t="s">
        <v>63</v>
      </c>
      <c r="E537" s="37" t="s">
        <v>32</v>
      </c>
      <c r="F537" s="36">
        <v>4</v>
      </c>
      <c r="G537" s="43" t="s">
        <v>66</v>
      </c>
      <c r="H537" s="49">
        <v>0.20575585058823531</v>
      </c>
      <c r="I537" s="49">
        <v>1.806822743959015E-4</v>
      </c>
      <c r="J537" s="49"/>
      <c r="K537" s="49">
        <v>0.1224737205882353</v>
      </c>
      <c r="L537" s="49">
        <v>4.6540013823529415E-3</v>
      </c>
      <c r="M537" s="49">
        <v>1.3962004147058825E-2</v>
      </c>
      <c r="N537" s="49">
        <v>1.8616005529411766E-2</v>
      </c>
      <c r="O537" s="49">
        <v>1.8616005529411766E-2</v>
      </c>
      <c r="P537" s="49">
        <v>3.6742116176470591E-3</v>
      </c>
      <c r="Q537" s="49">
        <v>1.3472109264705883E-2</v>
      </c>
      <c r="R537" s="48">
        <v>292.26374039665603</v>
      </c>
      <c r="S537" s="49">
        <v>5.5081745268876006E-3</v>
      </c>
      <c r="T537" s="49">
        <v>5.5081745268876006E-4</v>
      </c>
      <c r="U537" s="49">
        <v>2.3210778620488232E-4</v>
      </c>
      <c r="V537" s="48">
        <v>292.56393590837138</v>
      </c>
    </row>
    <row r="538" spans="2:22" x14ac:dyDescent="0.35">
      <c r="B538" s="50" t="s">
        <v>70</v>
      </c>
      <c r="C538" s="50" t="s">
        <v>69</v>
      </c>
      <c r="D538" s="37" t="s">
        <v>63</v>
      </c>
      <c r="E538" s="37" t="s">
        <v>62</v>
      </c>
      <c r="F538" s="36"/>
      <c r="G538" s="43"/>
      <c r="H538" s="49">
        <f>SUM(H526:H537)</f>
        <v>1.1315029764705882</v>
      </c>
      <c r="I538" s="49">
        <f>SUM(I526:I537)</f>
        <v>9.9361709856588486E-4</v>
      </c>
      <c r="J538" s="49">
        <f>SUM(J526:J537)</f>
        <v>0</v>
      </c>
      <c r="K538" s="49">
        <f>SUM(K526:K537)</f>
        <v>0.67351367647058824</v>
      </c>
      <c r="L538" s="49">
        <f>SUM(L526:L537)</f>
        <v>2.5593519705882351E-2</v>
      </c>
      <c r="M538" s="49">
        <f>SUM(M526:M537)</f>
        <v>7.6780559117647057E-2</v>
      </c>
      <c r="N538" s="49">
        <f>SUM(N526:N537)</f>
        <v>0.1023740788235294</v>
      </c>
      <c r="O538" s="49">
        <f>SUM(O526:O537)</f>
        <v>0.1023740788235294</v>
      </c>
      <c r="P538" s="49">
        <f>SUM(P526:P537)</f>
        <v>2.0205410294117647E-2</v>
      </c>
      <c r="Q538" s="49">
        <f>SUM(Q526:Q537)</f>
        <v>7.4086504411764703E-2</v>
      </c>
      <c r="R538" s="49">
        <f>SUM(R526:R537)</f>
        <v>1607.2315379019028</v>
      </c>
      <c r="S538" s="49">
        <f>SUM(S526:S537)</f>
        <v>3.0290831848886222E-2</v>
      </c>
      <c r="T538" s="49">
        <f>SUM(T526:T537)</f>
        <v>3.0290831848886223E-3</v>
      </c>
      <c r="U538" s="49">
        <f>SUM(U526:U537)</f>
        <v>1.2764188731547055E-3</v>
      </c>
      <c r="V538" s="48">
        <f>SUM(V526:V537)</f>
        <v>1608.8823882376673</v>
      </c>
    </row>
    <row r="539" spans="2:22" x14ac:dyDescent="0.35">
      <c r="B539" s="56" t="s">
        <v>68</v>
      </c>
      <c r="C539" s="56" t="s">
        <v>67</v>
      </c>
      <c r="D539" s="55" t="s">
        <v>63</v>
      </c>
      <c r="E539" s="55" t="s">
        <v>21</v>
      </c>
      <c r="F539" s="54">
        <v>1</v>
      </c>
      <c r="G539" s="53" t="s">
        <v>66</v>
      </c>
      <c r="H539" s="52">
        <v>0.94917375000000004</v>
      </c>
      <c r="I539" s="52"/>
      <c r="J539" s="52"/>
      <c r="K539" s="52">
        <v>0.39171482279999997</v>
      </c>
      <c r="L539" s="52">
        <v>3.1639125000000004E-2</v>
      </c>
      <c r="M539" s="52">
        <v>9.4917375000000026E-2</v>
      </c>
      <c r="N539" s="52">
        <v>0.12655650000000002</v>
      </c>
      <c r="O539" s="52">
        <v>0.12655650000000002</v>
      </c>
      <c r="P539" s="52">
        <v>1.4888999999999998E-2</v>
      </c>
      <c r="Q539" s="52">
        <v>0.10124520000000001</v>
      </c>
      <c r="R539" s="51">
        <v>2977.7999999999997</v>
      </c>
      <c r="S539" s="51">
        <v>5.7074499999999993E-2</v>
      </c>
      <c r="T539" s="52">
        <v>5.4593000000000017E-2</v>
      </c>
      <c r="U539" s="52">
        <v>2.3514247330000001E-3</v>
      </c>
      <c r="V539" s="51">
        <v>2993.8652309999998</v>
      </c>
    </row>
    <row r="540" spans="2:22" x14ac:dyDescent="0.35">
      <c r="B540" s="50" t="s">
        <v>68</v>
      </c>
      <c r="C540" s="50" t="s">
        <v>67</v>
      </c>
      <c r="D540" s="37" t="s">
        <v>63</v>
      </c>
      <c r="E540" s="37" t="s">
        <v>22</v>
      </c>
      <c r="F540" s="36">
        <v>1</v>
      </c>
      <c r="G540" s="43" t="s">
        <v>66</v>
      </c>
      <c r="H540" s="49">
        <v>2.0960311499999995</v>
      </c>
      <c r="I540" s="49"/>
      <c r="J540" s="49"/>
      <c r="K540" s="49">
        <v>0.65540426400000007</v>
      </c>
      <c r="L540" s="49">
        <v>6.9867705000000002E-2</v>
      </c>
      <c r="M540" s="49">
        <v>0.20960311500000003</v>
      </c>
      <c r="N540" s="49">
        <v>0.27947082000000001</v>
      </c>
      <c r="O540" s="49">
        <v>0.27947082000000001</v>
      </c>
      <c r="P540" s="49">
        <v>3.2878919999999999E-2</v>
      </c>
      <c r="Q540" s="49">
        <v>0.22357665600000004</v>
      </c>
      <c r="R540" s="48">
        <v>6575.7840000000006</v>
      </c>
      <c r="S540" s="48">
        <v>0.12603586</v>
      </c>
      <c r="T540" s="49">
        <v>0.12055604000000002</v>
      </c>
      <c r="U540" s="49">
        <v>5.1925787952400004E-3</v>
      </c>
      <c r="V540" s="48">
        <v>6611.2603546800001</v>
      </c>
    </row>
    <row r="541" spans="2:22" x14ac:dyDescent="0.35">
      <c r="B541" s="50" t="s">
        <v>68</v>
      </c>
      <c r="C541" s="50" t="s">
        <v>67</v>
      </c>
      <c r="D541" s="37" t="s">
        <v>63</v>
      </c>
      <c r="E541" s="37" t="s">
        <v>23</v>
      </c>
      <c r="F541" s="36">
        <v>1</v>
      </c>
      <c r="G541" s="43" t="s">
        <v>66</v>
      </c>
      <c r="H541" s="49">
        <v>2.7282309749999998</v>
      </c>
      <c r="I541" s="49"/>
      <c r="J541" s="49"/>
      <c r="K541" s="49">
        <v>0.86943559679999982</v>
      </c>
      <c r="L541" s="49">
        <v>9.0941032500000005E-2</v>
      </c>
      <c r="M541" s="49">
        <v>0.27282309750000006</v>
      </c>
      <c r="N541" s="49">
        <v>0.36376413000000002</v>
      </c>
      <c r="O541" s="49">
        <v>0.36376413000000002</v>
      </c>
      <c r="P541" s="49">
        <v>4.2795779999999992E-2</v>
      </c>
      <c r="Q541" s="49">
        <v>0.29101130399999997</v>
      </c>
      <c r="R541" s="48">
        <v>8559.155999999999</v>
      </c>
      <c r="S541" s="48">
        <v>0.16405048999999999</v>
      </c>
      <c r="T541" s="49">
        <v>0.15691786000000002</v>
      </c>
      <c r="U541" s="49">
        <v>6.7587518006599978E-3</v>
      </c>
      <c r="V541" s="48">
        <v>8605.3326466199978</v>
      </c>
    </row>
    <row r="542" spans="2:22" x14ac:dyDescent="0.35">
      <c r="B542" s="50" t="s">
        <v>68</v>
      </c>
      <c r="C542" s="50" t="s">
        <v>67</v>
      </c>
      <c r="D542" s="37" t="s">
        <v>63</v>
      </c>
      <c r="E542" s="37" t="s">
        <v>24</v>
      </c>
      <c r="F542" s="36">
        <v>2</v>
      </c>
      <c r="G542" s="43" t="s">
        <v>66</v>
      </c>
      <c r="H542" s="49">
        <v>2.2350641624999996</v>
      </c>
      <c r="I542" s="49"/>
      <c r="J542" s="49"/>
      <c r="K542" s="49">
        <v>0.73733558040000036</v>
      </c>
      <c r="L542" s="49">
        <v>7.4502138750000002E-2</v>
      </c>
      <c r="M542" s="49">
        <v>0.22350641625000003</v>
      </c>
      <c r="N542" s="49">
        <v>0.29800855500000001</v>
      </c>
      <c r="O542" s="49">
        <v>0.29800855500000001</v>
      </c>
      <c r="P542" s="49">
        <v>3.505983E-2</v>
      </c>
      <c r="Q542" s="49">
        <v>0.23840684400000006</v>
      </c>
      <c r="R542" s="48">
        <v>7011.9659999999994</v>
      </c>
      <c r="S542" s="48">
        <v>0.13439601499999998</v>
      </c>
      <c r="T542" s="49">
        <v>0.12855271000000001</v>
      </c>
      <c r="U542" s="49">
        <v>5.537010638510002E-3</v>
      </c>
      <c r="V542" s="48">
        <v>7049.7955565699995</v>
      </c>
    </row>
    <row r="543" spans="2:22" x14ac:dyDescent="0.35">
      <c r="B543" s="50" t="s">
        <v>68</v>
      </c>
      <c r="C543" s="50" t="s">
        <v>67</v>
      </c>
      <c r="D543" s="37" t="s">
        <v>63</v>
      </c>
      <c r="E543" s="37" t="s">
        <v>25</v>
      </c>
      <c r="F543" s="36">
        <v>2</v>
      </c>
      <c r="G543" s="43" t="s">
        <v>66</v>
      </c>
      <c r="H543" s="49">
        <v>2.3195737125000004</v>
      </c>
      <c r="I543" s="49"/>
      <c r="J543" s="49"/>
      <c r="K543" s="49">
        <v>0.77564059920000006</v>
      </c>
      <c r="L543" s="49">
        <v>7.7319123749999996E-2</v>
      </c>
      <c r="M543" s="49">
        <v>0.23195737124999999</v>
      </c>
      <c r="N543" s="49">
        <v>0.30927649499999998</v>
      </c>
      <c r="O543" s="49">
        <v>0.30927649499999998</v>
      </c>
      <c r="P543" s="49">
        <v>3.6385469999999996E-2</v>
      </c>
      <c r="Q543" s="49">
        <v>0.24742119600000001</v>
      </c>
      <c r="R543" s="48">
        <v>7277.0940000000001</v>
      </c>
      <c r="S543" s="48">
        <v>0.13947763499999991</v>
      </c>
      <c r="T543" s="49">
        <v>0.13341338999999999</v>
      </c>
      <c r="U543" s="49">
        <v>5.7463694055899994E-3</v>
      </c>
      <c r="V543" s="48">
        <v>7316.3539221299998</v>
      </c>
    </row>
    <row r="544" spans="2:22" x14ac:dyDescent="0.35">
      <c r="B544" s="50" t="s">
        <v>68</v>
      </c>
      <c r="C544" s="50" t="s">
        <v>67</v>
      </c>
      <c r="D544" s="37" t="s">
        <v>63</v>
      </c>
      <c r="E544" s="37" t="s">
        <v>26</v>
      </c>
      <c r="F544" s="36">
        <v>2</v>
      </c>
      <c r="G544" s="43" t="s">
        <v>66</v>
      </c>
      <c r="H544" s="49">
        <v>2.3956338375000001</v>
      </c>
      <c r="I544" s="49"/>
      <c r="J544" s="49"/>
      <c r="K544" s="49">
        <v>0.70488942120000009</v>
      </c>
      <c r="L544" s="49">
        <v>7.9854461249999995E-2</v>
      </c>
      <c r="M544" s="49">
        <v>0.23956338375000008</v>
      </c>
      <c r="N544" s="49">
        <v>0.31941784499999998</v>
      </c>
      <c r="O544" s="49">
        <v>0.31941784499999998</v>
      </c>
      <c r="P544" s="49">
        <v>3.7578570000000006E-2</v>
      </c>
      <c r="Q544" s="49">
        <v>0.25553427599999995</v>
      </c>
      <c r="R544" s="48">
        <v>7515.7139999999999</v>
      </c>
      <c r="S544" s="48">
        <v>0.14405118500000008</v>
      </c>
      <c r="T544" s="49">
        <v>0.13778809</v>
      </c>
      <c r="U544" s="49">
        <v>5.9347960862900003E-3</v>
      </c>
      <c r="V544" s="48">
        <v>7556.2612770300002</v>
      </c>
    </row>
    <row r="545" spans="2:22" x14ac:dyDescent="0.35">
      <c r="B545" s="50" t="s">
        <v>68</v>
      </c>
      <c r="C545" s="50" t="s">
        <v>67</v>
      </c>
      <c r="D545" s="37" t="s">
        <v>63</v>
      </c>
      <c r="E545" s="37" t="s">
        <v>27</v>
      </c>
      <c r="F545" s="36">
        <v>3</v>
      </c>
      <c r="G545" s="43" t="s">
        <v>66</v>
      </c>
      <c r="H545" s="49">
        <v>0.9354821624999996</v>
      </c>
      <c r="I545" s="49"/>
      <c r="J545" s="49"/>
      <c r="K545" s="49">
        <v>0.28115659439999963</v>
      </c>
      <c r="L545" s="49">
        <v>3.1182738750000008E-2</v>
      </c>
      <c r="M545" s="49">
        <v>9.3548216249999983E-2</v>
      </c>
      <c r="N545" s="49">
        <v>0.12473095500000003</v>
      </c>
      <c r="O545" s="49">
        <v>0.12473095500000003</v>
      </c>
      <c r="P545" s="49">
        <v>1.4674229999999996E-2</v>
      </c>
      <c r="Q545" s="49">
        <v>9.9784764000000081E-2</v>
      </c>
      <c r="R545" s="48">
        <v>2934.8459999999995</v>
      </c>
      <c r="S545" s="48">
        <v>5.6251214999999993E-2</v>
      </c>
      <c r="T545" s="49">
        <v>5.3805510000000056E-2</v>
      </c>
      <c r="U545" s="49">
        <v>2.3175060353100001E-3</v>
      </c>
      <c r="V545" s="48">
        <v>2950.6794941699995</v>
      </c>
    </row>
    <row r="546" spans="2:22" x14ac:dyDescent="0.35">
      <c r="B546" s="50" t="s">
        <v>68</v>
      </c>
      <c r="C546" s="50" t="s">
        <v>67</v>
      </c>
      <c r="D546" s="37" t="s">
        <v>63</v>
      </c>
      <c r="E546" s="37" t="s">
        <v>28</v>
      </c>
      <c r="F546" s="36">
        <v>3</v>
      </c>
      <c r="G546" s="43" t="s">
        <v>66</v>
      </c>
      <c r="H546" s="49">
        <v>0</v>
      </c>
      <c r="I546" s="49"/>
      <c r="J546" s="49"/>
      <c r="K546" s="49">
        <v>0</v>
      </c>
      <c r="L546" s="49">
        <v>0</v>
      </c>
      <c r="M546" s="49">
        <v>0</v>
      </c>
      <c r="N546" s="49">
        <v>0</v>
      </c>
      <c r="O546" s="49">
        <v>0</v>
      </c>
      <c r="P546" s="49">
        <v>0</v>
      </c>
      <c r="Q546" s="49">
        <v>0</v>
      </c>
      <c r="R546" s="49">
        <v>0</v>
      </c>
      <c r="S546" s="49">
        <v>0</v>
      </c>
      <c r="T546" s="49">
        <v>0</v>
      </c>
      <c r="U546" s="49">
        <v>0</v>
      </c>
      <c r="V546" s="49">
        <v>0</v>
      </c>
    </row>
    <row r="547" spans="2:22" x14ac:dyDescent="0.35">
      <c r="B547" s="50" t="s">
        <v>68</v>
      </c>
      <c r="C547" s="50" t="s">
        <v>67</v>
      </c>
      <c r="D547" s="37" t="s">
        <v>63</v>
      </c>
      <c r="E547" s="37" t="s">
        <v>29</v>
      </c>
      <c r="F547" s="36">
        <v>3</v>
      </c>
      <c r="G547" s="43" t="s">
        <v>66</v>
      </c>
      <c r="H547" s="49">
        <v>0</v>
      </c>
      <c r="I547" s="49"/>
      <c r="J547" s="49"/>
      <c r="K547" s="49">
        <v>0</v>
      </c>
      <c r="L547" s="49">
        <v>0</v>
      </c>
      <c r="M547" s="49">
        <v>0</v>
      </c>
      <c r="N547" s="49">
        <v>0</v>
      </c>
      <c r="O547" s="49">
        <v>0</v>
      </c>
      <c r="P547" s="49">
        <v>0</v>
      </c>
      <c r="Q547" s="49">
        <v>0</v>
      </c>
      <c r="R547" s="49">
        <v>0</v>
      </c>
      <c r="S547" s="49">
        <v>0</v>
      </c>
      <c r="T547" s="49">
        <v>0</v>
      </c>
      <c r="U547" s="49">
        <v>0</v>
      </c>
      <c r="V547" s="49">
        <v>0</v>
      </c>
    </row>
    <row r="548" spans="2:22" x14ac:dyDescent="0.35">
      <c r="B548" s="50" t="s">
        <v>68</v>
      </c>
      <c r="C548" s="50" t="s">
        <v>67</v>
      </c>
      <c r="D548" s="37" t="s">
        <v>63</v>
      </c>
      <c r="E548" s="37" t="s">
        <v>30</v>
      </c>
      <c r="F548" s="36">
        <v>4</v>
      </c>
      <c r="G548" s="43" t="s">
        <v>66</v>
      </c>
      <c r="H548" s="49">
        <v>0</v>
      </c>
      <c r="I548" s="49"/>
      <c r="J548" s="49"/>
      <c r="K548" s="49">
        <v>0</v>
      </c>
      <c r="L548" s="49">
        <v>0</v>
      </c>
      <c r="M548" s="49">
        <v>0</v>
      </c>
      <c r="N548" s="49">
        <v>0</v>
      </c>
      <c r="O548" s="49">
        <v>0</v>
      </c>
      <c r="P548" s="49">
        <v>0</v>
      </c>
      <c r="Q548" s="49">
        <v>0</v>
      </c>
      <c r="R548" s="49">
        <v>0</v>
      </c>
      <c r="S548" s="49">
        <v>0</v>
      </c>
      <c r="T548" s="49">
        <v>0</v>
      </c>
      <c r="U548" s="49">
        <v>0</v>
      </c>
      <c r="V548" s="49">
        <v>0</v>
      </c>
    </row>
    <row r="549" spans="2:22" x14ac:dyDescent="0.35">
      <c r="B549" s="50" t="s">
        <v>68</v>
      </c>
      <c r="C549" s="50" t="s">
        <v>67</v>
      </c>
      <c r="D549" s="37" t="s">
        <v>63</v>
      </c>
      <c r="E549" s="37" t="s">
        <v>31</v>
      </c>
      <c r="F549" s="36">
        <v>4</v>
      </c>
      <c r="G549" s="43" t="s">
        <v>66</v>
      </c>
      <c r="H549" s="49">
        <v>0</v>
      </c>
      <c r="I549" s="49"/>
      <c r="J549" s="49"/>
      <c r="K549" s="49">
        <v>0</v>
      </c>
      <c r="L549" s="49">
        <v>0</v>
      </c>
      <c r="M549" s="49">
        <v>0</v>
      </c>
      <c r="N549" s="49">
        <v>0</v>
      </c>
      <c r="O549" s="49">
        <v>0</v>
      </c>
      <c r="P549" s="49">
        <v>0</v>
      </c>
      <c r="Q549" s="49">
        <v>0</v>
      </c>
      <c r="R549" s="49">
        <v>0</v>
      </c>
      <c r="S549" s="49">
        <v>0</v>
      </c>
      <c r="T549" s="49">
        <v>0</v>
      </c>
      <c r="U549" s="49">
        <v>0</v>
      </c>
      <c r="V549" s="49">
        <v>0</v>
      </c>
    </row>
    <row r="550" spans="2:22" x14ac:dyDescent="0.35">
      <c r="B550" s="50" t="s">
        <v>68</v>
      </c>
      <c r="C550" s="50" t="s">
        <v>67</v>
      </c>
      <c r="D550" s="37" t="s">
        <v>63</v>
      </c>
      <c r="E550" s="37" t="s">
        <v>32</v>
      </c>
      <c r="F550" s="36">
        <v>4</v>
      </c>
      <c r="G550" s="43" t="s">
        <v>66</v>
      </c>
      <c r="H550" s="49">
        <v>0</v>
      </c>
      <c r="I550" s="49"/>
      <c r="J550" s="49"/>
      <c r="K550" s="49">
        <v>0</v>
      </c>
      <c r="L550" s="49">
        <v>0</v>
      </c>
      <c r="M550" s="49">
        <v>0</v>
      </c>
      <c r="N550" s="49">
        <v>0</v>
      </c>
      <c r="O550" s="49">
        <v>0</v>
      </c>
      <c r="P550" s="49">
        <v>0</v>
      </c>
      <c r="Q550" s="49">
        <v>0</v>
      </c>
      <c r="R550" s="49">
        <v>0</v>
      </c>
      <c r="S550" s="49">
        <v>0</v>
      </c>
      <c r="T550" s="49">
        <v>0</v>
      </c>
      <c r="U550" s="49">
        <v>0</v>
      </c>
      <c r="V550" s="49">
        <v>0</v>
      </c>
    </row>
    <row r="551" spans="2:22" x14ac:dyDescent="0.35">
      <c r="B551" s="47" t="s">
        <v>68</v>
      </c>
      <c r="C551" s="50" t="s">
        <v>67</v>
      </c>
      <c r="D551" s="37" t="s">
        <v>63</v>
      </c>
      <c r="E551" s="37" t="s">
        <v>62</v>
      </c>
      <c r="F551" s="36"/>
      <c r="G551" s="43"/>
      <c r="H551" s="45">
        <f>SUM(H539:H550)</f>
        <v>13.659189749999999</v>
      </c>
      <c r="I551" s="45">
        <f>SUM(I539:I550)</f>
        <v>0</v>
      </c>
      <c r="J551" s="45">
        <f>SUM(J539:J550)</f>
        <v>0</v>
      </c>
      <c r="K551" s="45">
        <f>SUM(K539:K550)</f>
        <v>4.4155768787999996</v>
      </c>
      <c r="L551" s="49">
        <f>SUM(L539:L550)</f>
        <v>0.45530632500000001</v>
      </c>
      <c r="M551" s="49">
        <f>SUM(M539:M550)</f>
        <v>1.365918975</v>
      </c>
      <c r="N551" s="45">
        <f>SUM(N539:N550)</f>
        <v>1.8212253</v>
      </c>
      <c r="O551" s="45">
        <f>SUM(O539:O550)</f>
        <v>1.8212253</v>
      </c>
      <c r="P551" s="45">
        <f>SUM(P539:P550)</f>
        <v>0.2142618</v>
      </c>
      <c r="Q551" s="45">
        <f>SUM(Q539:Q550)</f>
        <v>1.45698024</v>
      </c>
      <c r="R551" s="45">
        <f>SUM(R539:R550)</f>
        <v>42852.359999999993</v>
      </c>
      <c r="S551" s="45">
        <f>SUM(S539:S550)</f>
        <v>0.82133689999999981</v>
      </c>
      <c r="T551" s="45">
        <f>SUM(T539:T550)</f>
        <v>0.78562660000000006</v>
      </c>
      <c r="U551" s="45">
        <f>SUM(U539:U550)</f>
        <v>3.3838437494600006E-2</v>
      </c>
      <c r="V551" s="44">
        <f>SUM(V539:V550)</f>
        <v>43083.548482199993</v>
      </c>
    </row>
    <row r="552" spans="2:22" x14ac:dyDescent="0.35">
      <c r="B552" s="50" t="s">
        <v>65</v>
      </c>
      <c r="C552" s="56" t="s">
        <v>64</v>
      </c>
      <c r="D552" s="55" t="s">
        <v>63</v>
      </c>
      <c r="E552" s="55" t="s">
        <v>21</v>
      </c>
      <c r="F552" s="54">
        <v>1</v>
      </c>
      <c r="G552" s="53" t="s">
        <v>66</v>
      </c>
      <c r="H552" s="52">
        <v>0.23765239708274538</v>
      </c>
      <c r="I552" s="52"/>
      <c r="J552" s="52"/>
      <c r="K552" s="52">
        <v>5.1464714650200319E-2</v>
      </c>
      <c r="L552" s="52">
        <v>3.4837652993981757E-3</v>
      </c>
      <c r="M552" s="52">
        <v>2.07674544E-3</v>
      </c>
      <c r="N552" s="52">
        <v>5.5605107393981758E-3</v>
      </c>
      <c r="O552" s="52">
        <v>5.5605107393981758E-3</v>
      </c>
      <c r="P552" s="52">
        <v>4.4478504000000006E-4</v>
      </c>
      <c r="Q552" s="52">
        <v>1.2905766904588696E-2</v>
      </c>
      <c r="R552" s="52">
        <v>43.976755582045435</v>
      </c>
      <c r="S552" s="52">
        <v>1.7838056617919995E-3</v>
      </c>
      <c r="T552" s="52">
        <v>3.5676113235839994E-4</v>
      </c>
      <c r="U552" s="52">
        <v>1.0447378099199998E-3</v>
      </c>
      <c r="V552" s="51">
        <v>44.121243840650578</v>
      </c>
    </row>
    <row r="553" spans="2:22" x14ac:dyDescent="0.35">
      <c r="B553" s="50" t="s">
        <v>65</v>
      </c>
      <c r="C553" s="50" t="s">
        <v>64</v>
      </c>
      <c r="D553" s="37" t="s">
        <v>63</v>
      </c>
      <c r="E553" s="37" t="s">
        <v>22</v>
      </c>
      <c r="F553" s="36">
        <v>1</v>
      </c>
      <c r="G553" s="43" t="s">
        <v>66</v>
      </c>
      <c r="H553" s="49">
        <v>0.37182621119705972</v>
      </c>
      <c r="I553" s="49"/>
      <c r="J553" s="49"/>
      <c r="K553" s="49">
        <v>9.6908410128233549E-2</v>
      </c>
      <c r="L553" s="49">
        <v>6.8455693065531623E-3</v>
      </c>
      <c r="M553" s="49">
        <v>3.2387339600000002E-3</v>
      </c>
      <c r="N553" s="49">
        <v>1.0084303266553164E-2</v>
      </c>
      <c r="O553" s="49">
        <v>1.0084303266553164E-2</v>
      </c>
      <c r="P553" s="49">
        <v>6.9365286000000015E-4</v>
      </c>
      <c r="Q553" s="49">
        <v>2.0681782843900376E-2</v>
      </c>
      <c r="R553" s="49">
        <v>68.582797395808939</v>
      </c>
      <c r="S553" s="49">
        <v>2.7818874011279996E-3</v>
      </c>
      <c r="T553" s="49">
        <v>5.5637748022559989E-4</v>
      </c>
      <c r="U553" s="49">
        <v>1.6292934892799997E-3</v>
      </c>
      <c r="V553" s="48">
        <v>68.808130275300314</v>
      </c>
    </row>
    <row r="554" spans="2:22" x14ac:dyDescent="0.35">
      <c r="B554" s="50" t="s">
        <v>65</v>
      </c>
      <c r="C554" s="50" t="s">
        <v>64</v>
      </c>
      <c r="D554" s="37" t="s">
        <v>63</v>
      </c>
      <c r="E554" s="37" t="s">
        <v>23</v>
      </c>
      <c r="F554" s="36">
        <v>1</v>
      </c>
      <c r="G554" s="43" t="s">
        <v>66</v>
      </c>
      <c r="H554" s="49">
        <v>0.5183272957101478</v>
      </c>
      <c r="I554" s="49"/>
      <c r="J554" s="49"/>
      <c r="K554" s="49">
        <v>0.11765166539765974</v>
      </c>
      <c r="L554" s="49">
        <v>8.0297741118821875E-3</v>
      </c>
      <c r="M554" s="49">
        <v>4.5931331600000003E-3</v>
      </c>
      <c r="N554" s="49">
        <v>1.2622907271882186E-2</v>
      </c>
      <c r="O554" s="49">
        <v>1.2622907271882186E-2</v>
      </c>
      <c r="P554" s="49">
        <v>9.8373005999999991E-4</v>
      </c>
      <c r="Q554" s="49">
        <v>2.8671231044637639E-2</v>
      </c>
      <c r="R554" s="49">
        <v>97.263290166708146</v>
      </c>
      <c r="S554" s="49">
        <v>3.9452389196879996E-3</v>
      </c>
      <c r="T554" s="49">
        <v>7.8904778393759981E-4</v>
      </c>
      <c r="U554" s="49">
        <v>2.3106442348799997E-3</v>
      </c>
      <c r="V554" s="48">
        <v>97.582854519202868</v>
      </c>
    </row>
    <row r="555" spans="2:22" x14ac:dyDescent="0.35">
      <c r="B555" s="50" t="s">
        <v>65</v>
      </c>
      <c r="C555" s="50" t="s">
        <v>64</v>
      </c>
      <c r="D555" s="37" t="s">
        <v>63</v>
      </c>
      <c r="E555" s="37" t="s">
        <v>24</v>
      </c>
      <c r="F555" s="36">
        <v>2</v>
      </c>
      <c r="G555" s="43" t="s">
        <v>66</v>
      </c>
      <c r="H555" s="49">
        <v>0.28925644923080424</v>
      </c>
      <c r="I555" s="49"/>
      <c r="J555" s="49"/>
      <c r="K555" s="49">
        <v>8.398444738568922E-2</v>
      </c>
      <c r="L555" s="49">
        <v>6.0711806713961425E-3</v>
      </c>
      <c r="M555" s="49">
        <v>2.4809153599999996E-3</v>
      </c>
      <c r="N555" s="49">
        <v>8.552096031396143E-3</v>
      </c>
      <c r="O555" s="49">
        <v>8.552096031396143E-3</v>
      </c>
      <c r="P555" s="49">
        <v>5.3134776000000005E-4</v>
      </c>
      <c r="Q555" s="49">
        <v>1.6167575766221715E-2</v>
      </c>
      <c r="R555" s="49">
        <v>52.535378821615346</v>
      </c>
      <c r="S555" s="49">
        <v>2.1309645276479995E-3</v>
      </c>
      <c r="T555" s="49">
        <v>4.2619290552959991E-4</v>
      </c>
      <c r="U555" s="49">
        <v>1.24806152448E-3</v>
      </c>
      <c r="V555" s="48">
        <v>52.707986948354829</v>
      </c>
    </row>
    <row r="556" spans="2:22" x14ac:dyDescent="0.35">
      <c r="B556" s="50" t="s">
        <v>65</v>
      </c>
      <c r="C556" s="50" t="s">
        <v>64</v>
      </c>
      <c r="D556" s="37" t="s">
        <v>63</v>
      </c>
      <c r="E556" s="37" t="s">
        <v>25</v>
      </c>
      <c r="F556" s="36">
        <v>2</v>
      </c>
      <c r="G556" s="43" t="s">
        <v>66</v>
      </c>
      <c r="H556" s="49">
        <v>0.24108665658878681</v>
      </c>
      <c r="I556" s="49"/>
      <c r="J556" s="49"/>
      <c r="K556" s="49">
        <v>0.13727366362549528</v>
      </c>
      <c r="L556" s="49">
        <v>8.5690921918285447E-3</v>
      </c>
      <c r="M556" s="49">
        <v>1.9004585600000002E-3</v>
      </c>
      <c r="N556" s="49">
        <v>1.0469550751828547E-2</v>
      </c>
      <c r="O556" s="49">
        <v>1.0469550751828547E-2</v>
      </c>
      <c r="P556" s="49">
        <v>4.070289600000001E-4</v>
      </c>
      <c r="Q556" s="49">
        <v>1.4816165963462512E-2</v>
      </c>
      <c r="R556" s="49">
        <v>40.243739062658555</v>
      </c>
      <c r="S556" s="49">
        <v>1.6323853054079998E-3</v>
      </c>
      <c r="T556" s="49">
        <v>3.2647706108159989E-4</v>
      </c>
      <c r="U556" s="49">
        <v>9.560540620799998E-4</v>
      </c>
      <c r="V556" s="48">
        <v>40.375962272396606</v>
      </c>
    </row>
    <row r="557" spans="2:22" x14ac:dyDescent="0.35">
      <c r="B557" s="50" t="s">
        <v>65</v>
      </c>
      <c r="C557" s="50" t="s">
        <v>64</v>
      </c>
      <c r="D557" s="37" t="s">
        <v>63</v>
      </c>
      <c r="E557" s="37" t="s">
        <v>26</v>
      </c>
      <c r="F557" s="36">
        <v>2</v>
      </c>
      <c r="G557" s="43" t="s">
        <v>66</v>
      </c>
      <c r="H557" s="49">
        <v>0.26169221362503514</v>
      </c>
      <c r="I557" s="49"/>
      <c r="J557" s="49"/>
      <c r="K557" s="49">
        <v>0.18643193286996756</v>
      </c>
      <c r="L557" s="49">
        <v>1.1459443676817659E-2</v>
      </c>
      <c r="M557" s="49">
        <v>2.0633089400000004E-3</v>
      </c>
      <c r="N557" s="49">
        <v>1.3522752616817658E-2</v>
      </c>
      <c r="O557" s="49">
        <v>1.3522752616817658E-2</v>
      </c>
      <c r="P557" s="49">
        <v>4.4190729000000004E-4</v>
      </c>
      <c r="Q557" s="49">
        <v>1.7332273321850548E-2</v>
      </c>
      <c r="R557" s="49">
        <v>43.692226883921435</v>
      </c>
      <c r="S557" s="49">
        <v>1.7722644760919998E-3</v>
      </c>
      <c r="T557" s="49">
        <v>3.5445289521839995E-4</v>
      </c>
      <c r="U557" s="49">
        <v>1.0379783779199999E-3</v>
      </c>
      <c r="V557" s="48">
        <v>43.835780306484885</v>
      </c>
    </row>
    <row r="558" spans="2:22" x14ac:dyDescent="0.35">
      <c r="B558" s="50" t="s">
        <v>65</v>
      </c>
      <c r="C558" s="50" t="s">
        <v>64</v>
      </c>
      <c r="D558" s="37" t="s">
        <v>63</v>
      </c>
      <c r="E558" s="37" t="s">
        <v>27</v>
      </c>
      <c r="F558" s="36">
        <v>3</v>
      </c>
      <c r="G558" s="43" t="s">
        <v>66</v>
      </c>
      <c r="H558" s="49">
        <v>0.20099843882256135</v>
      </c>
      <c r="I558" s="49"/>
      <c r="J558" s="49"/>
      <c r="K558" s="49">
        <v>0.17864050784265742</v>
      </c>
      <c r="L558" s="49">
        <v>1.1091264829535128E-2</v>
      </c>
      <c r="M558" s="49">
        <v>1.6596764800000002E-3</v>
      </c>
      <c r="N558" s="49">
        <v>1.275094130953513E-2</v>
      </c>
      <c r="O558" s="49">
        <v>1.275094130953513E-2</v>
      </c>
      <c r="P558" s="49">
        <v>3.5545968000000002E-4</v>
      </c>
      <c r="Q558" s="49">
        <v>1.4897637418092708E-2</v>
      </c>
      <c r="R558" s="49">
        <v>35.144984792276475</v>
      </c>
      <c r="S558" s="49">
        <v>1.4255672576639997E-3</v>
      </c>
      <c r="T558" s="49">
        <v>2.8511345153279995E-4</v>
      </c>
      <c r="U558" s="49">
        <v>8.3492504063999986E-4</v>
      </c>
      <c r="V558" s="48">
        <v>35.26045574014725</v>
      </c>
    </row>
    <row r="559" spans="2:22" x14ac:dyDescent="0.35">
      <c r="B559" s="50" t="s">
        <v>65</v>
      </c>
      <c r="C559" s="50" t="s">
        <v>64</v>
      </c>
      <c r="D559" s="37" t="s">
        <v>63</v>
      </c>
      <c r="E559" s="37" t="s">
        <v>28</v>
      </c>
      <c r="F559" s="36">
        <v>3</v>
      </c>
      <c r="G559" s="43" t="s">
        <v>66</v>
      </c>
      <c r="H559" s="49">
        <v>0.14541097350043061</v>
      </c>
      <c r="I559" s="49"/>
      <c r="J559" s="49"/>
      <c r="K559" s="49">
        <v>0.13289682692805829</v>
      </c>
      <c r="L559" s="49">
        <v>7.2212887713668569E-3</v>
      </c>
      <c r="M559" s="49">
        <v>1.3554741200000001E-3</v>
      </c>
      <c r="N559" s="49">
        <v>8.576762891366857E-3</v>
      </c>
      <c r="O559" s="49">
        <v>8.576762891366857E-3</v>
      </c>
      <c r="P559" s="49">
        <v>2.9030742000000007E-4</v>
      </c>
      <c r="Q559" s="49">
        <v>1.1733692657896764E-2</v>
      </c>
      <c r="R559" s="49">
        <v>28.703255066749115</v>
      </c>
      <c r="S559" s="49">
        <v>1.164274813416E-3</v>
      </c>
      <c r="T559" s="49">
        <v>2.3285496268319998E-4</v>
      </c>
      <c r="U559" s="49">
        <v>6.8189150016000001E-4</v>
      </c>
      <c r="V559" s="48">
        <v>28.797561326635808</v>
      </c>
    </row>
    <row r="560" spans="2:22" x14ac:dyDescent="0.35">
      <c r="B560" s="50" t="s">
        <v>65</v>
      </c>
      <c r="C560" s="50" t="s">
        <v>64</v>
      </c>
      <c r="D560" s="37" t="s">
        <v>63</v>
      </c>
      <c r="E560" s="37" t="s">
        <v>29</v>
      </c>
      <c r="F560" s="36">
        <v>3</v>
      </c>
      <c r="G560" s="43" t="s">
        <v>66</v>
      </c>
      <c r="H560" s="49">
        <v>0.10815048730839198</v>
      </c>
      <c r="I560" s="49"/>
      <c r="J560" s="49"/>
      <c r="K560" s="49">
        <v>0.11433051515458581</v>
      </c>
      <c r="L560" s="49">
        <v>6.1800278461938279E-3</v>
      </c>
      <c r="M560" s="49">
        <v>1.0131121000000001E-3</v>
      </c>
      <c r="N560" s="49">
        <v>7.1931399461938276E-3</v>
      </c>
      <c r="O560" s="49">
        <v>7.1931399461938276E-3</v>
      </c>
      <c r="P560" s="49">
        <v>2.1698235000000004E-4</v>
      </c>
      <c r="Q560" s="49">
        <v>9.2700417692907419E-3</v>
      </c>
      <c r="R560" s="49">
        <v>21.453463838549595</v>
      </c>
      <c r="S560" s="49">
        <v>8.7020540177999998E-4</v>
      </c>
      <c r="T560" s="49">
        <v>1.7404108035600001E-4</v>
      </c>
      <c r="U560" s="49">
        <v>5.0966117280000002E-4</v>
      </c>
      <c r="V560" s="48">
        <v>21.523950476093773</v>
      </c>
    </row>
    <row r="561" spans="2:22" x14ac:dyDescent="0.35">
      <c r="B561" s="50" t="s">
        <v>65</v>
      </c>
      <c r="C561" s="50" t="s">
        <v>64</v>
      </c>
      <c r="D561" s="37" t="s">
        <v>63</v>
      </c>
      <c r="E561" s="37" t="s">
        <v>30</v>
      </c>
      <c r="F561" s="36">
        <v>4</v>
      </c>
      <c r="G561" s="43" t="s">
        <v>66</v>
      </c>
      <c r="H561" s="49">
        <v>0</v>
      </c>
      <c r="I561" s="49"/>
      <c r="J561" s="49"/>
      <c r="K561" s="49">
        <v>0</v>
      </c>
      <c r="L561" s="49">
        <v>0</v>
      </c>
      <c r="M561" s="49">
        <v>0</v>
      </c>
      <c r="N561" s="49">
        <v>0</v>
      </c>
      <c r="O561" s="49">
        <v>0</v>
      </c>
      <c r="P561" s="49">
        <v>0</v>
      </c>
      <c r="Q561" s="49">
        <v>0</v>
      </c>
      <c r="R561" s="49">
        <v>0</v>
      </c>
      <c r="S561" s="49">
        <v>0</v>
      </c>
      <c r="T561" s="49">
        <v>0</v>
      </c>
      <c r="U561" s="49">
        <v>0</v>
      </c>
      <c r="V561" s="48">
        <v>0</v>
      </c>
    </row>
    <row r="562" spans="2:22" x14ac:dyDescent="0.35">
      <c r="B562" s="50" t="s">
        <v>65</v>
      </c>
      <c r="C562" s="50" t="s">
        <v>64</v>
      </c>
      <c r="D562" s="37" t="s">
        <v>63</v>
      </c>
      <c r="E562" s="37" t="s">
        <v>31</v>
      </c>
      <c r="F562" s="36">
        <v>4</v>
      </c>
      <c r="G562" s="43" t="s">
        <v>66</v>
      </c>
      <c r="H562" s="49">
        <v>0.20385075936695848</v>
      </c>
      <c r="I562" s="49"/>
      <c r="J562" s="49"/>
      <c r="K562" s="49">
        <v>0.21549937418792753</v>
      </c>
      <c r="L562" s="49">
        <v>1.1648614820969056E-2</v>
      </c>
      <c r="M562" s="49">
        <v>1.90959538E-3</v>
      </c>
      <c r="N562" s="49">
        <v>1.3558210200969057E-2</v>
      </c>
      <c r="O562" s="49">
        <v>1.3558210200969057E-2</v>
      </c>
      <c r="P562" s="49">
        <v>4.0898583000000005E-4</v>
      </c>
      <c r="Q562" s="49">
        <v>1.7472922231453584E-2</v>
      </c>
      <c r="R562" s="49">
        <v>40.437218577382872</v>
      </c>
      <c r="S562" s="49">
        <v>1.6402333116839998E-3</v>
      </c>
      <c r="T562" s="49">
        <v>3.2804666233679996E-4</v>
      </c>
      <c r="U562" s="49">
        <v>9.6065047583999996E-4</v>
      </c>
      <c r="V562" s="48">
        <v>40.570077475629276</v>
      </c>
    </row>
    <row r="563" spans="2:22" x14ac:dyDescent="0.35">
      <c r="B563" s="50" t="s">
        <v>65</v>
      </c>
      <c r="C563" s="50" t="s">
        <v>64</v>
      </c>
      <c r="D563" s="37" t="s">
        <v>63</v>
      </c>
      <c r="E563" s="37" t="s">
        <v>32</v>
      </c>
      <c r="F563" s="36">
        <v>4</v>
      </c>
      <c r="G563" s="43" t="s">
        <v>66</v>
      </c>
      <c r="H563" s="49">
        <v>0.25474173137891798</v>
      </c>
      <c r="I563" s="49"/>
      <c r="J563" s="49"/>
      <c r="K563" s="49">
        <v>0.26929840174342751</v>
      </c>
      <c r="L563" s="49">
        <v>1.4556670364509599E-2</v>
      </c>
      <c r="M563" s="49">
        <v>2.3863223999999999E-3</v>
      </c>
      <c r="N563" s="49">
        <v>1.6942992764509598E-2</v>
      </c>
      <c r="O563" s="49">
        <v>1.6942992764509598E-2</v>
      </c>
      <c r="P563" s="49">
        <v>5.1108839999999996E-4</v>
      </c>
      <c r="Q563" s="49">
        <v>2.1835005546764395E-2</v>
      </c>
      <c r="R563" s="49">
        <v>50.532296786822386</v>
      </c>
      <c r="S563" s="49">
        <v>2.0497145803199993E-3</v>
      </c>
      <c r="T563" s="49">
        <v>4.0994291606399988E-4</v>
      </c>
      <c r="U563" s="49">
        <v>1.2004751231999998E-3</v>
      </c>
      <c r="V563" s="48">
        <v>50.698323667828305</v>
      </c>
    </row>
    <row r="564" spans="2:22" x14ac:dyDescent="0.35">
      <c r="B564" s="47" t="s">
        <v>65</v>
      </c>
      <c r="C564" s="47" t="s">
        <v>64</v>
      </c>
      <c r="D564" s="46" t="s">
        <v>63</v>
      </c>
      <c r="E564" s="46" t="s">
        <v>62</v>
      </c>
      <c r="F564" s="41"/>
      <c r="G564" s="40"/>
      <c r="H564" s="45">
        <f>SUM(H552:H563)</f>
        <v>2.8329936138118392</v>
      </c>
      <c r="I564" s="45">
        <f>SUM(I552:I563)</f>
        <v>0</v>
      </c>
      <c r="J564" s="45">
        <f>SUM(J552:J563)</f>
        <v>0</v>
      </c>
      <c r="K564" s="45">
        <f>SUM(K552:K563)</f>
        <v>1.584380459913902</v>
      </c>
      <c r="L564" s="45">
        <f>SUM(L552:L563)</f>
        <v>9.515669189045034E-2</v>
      </c>
      <c r="M564" s="45">
        <f>SUM(M552:M563)</f>
        <v>2.4677475900000002E-2</v>
      </c>
      <c r="N564" s="45">
        <f>SUM(N552:N563)</f>
        <v>0.11983416779045035</v>
      </c>
      <c r="O564" s="45">
        <f>SUM(O552:O563)</f>
        <v>0.11983416779045035</v>
      </c>
      <c r="P564" s="45">
        <f>SUM(P552:P563)</f>
        <v>5.2852756500000007E-3</v>
      </c>
      <c r="Q564" s="45">
        <f>SUM(Q552:Q563)</f>
        <v>0.18578409546815969</v>
      </c>
      <c r="R564" s="45">
        <f>SUM(R552:R563)</f>
        <v>522.56540697453829</v>
      </c>
      <c r="S564" s="45">
        <f>SUM(S552:S563)</f>
        <v>2.1196541656619994E-2</v>
      </c>
      <c r="T564" s="45">
        <f>SUM(T552:T563)</f>
        <v>4.2393083313239984E-3</v>
      </c>
      <c r="U564" s="45">
        <f>SUM(U552:U563)</f>
        <v>1.2414372811199999E-2</v>
      </c>
      <c r="V564" s="44">
        <f>SUM(V552:V563)</f>
        <v>524.28232684872444</v>
      </c>
    </row>
    <row r="565" spans="2:22" x14ac:dyDescent="0.35">
      <c r="B565" s="43" t="s">
        <v>61</v>
      </c>
      <c r="C565" s="37"/>
      <c r="E565" s="37" t="s">
        <v>21</v>
      </c>
      <c r="F565" s="36">
        <v>1</v>
      </c>
      <c r="G565" s="43"/>
      <c r="H565" s="38">
        <f>SUMIFS(H$6:H$564,$E$6:$E$564,$E565)</f>
        <v>64.172447597600666</v>
      </c>
      <c r="I565" s="38">
        <f>SUMIFS(I$6:I$564,$E$6:$E$564,$E565)</f>
        <v>8.6252386422521581E-3</v>
      </c>
      <c r="J565" s="38">
        <f>SUMIFS(J$6:J$564,$E$6:$E$564,$E565)</f>
        <v>3.1276550707346948</v>
      </c>
      <c r="K565" s="38">
        <f>SUMIFS(K$6:K$564,$E$6:$E$564,$E565)</f>
        <v>30.543544995106984</v>
      </c>
      <c r="L565" s="38">
        <f>SUMIFS(L$6:L$564,$E$6:$E$564,$E565)</f>
        <v>4.0438016025119863</v>
      </c>
      <c r="M565" s="38">
        <f>SUMIFS(M$6:M$564,$E$6:$E$564,$E565)</f>
        <v>5.7714767672932998</v>
      </c>
      <c r="N565" s="38">
        <f>SUMIFS(N$6:N$564,$E$6:$E$564,$E565)</f>
        <v>9.3892431934146039</v>
      </c>
      <c r="O565" s="38">
        <f>SUMIFS(O$6:O$564,$E$6:$E$564,$E565)</f>
        <v>9.1085171923626831</v>
      </c>
      <c r="P565" s="38">
        <f>SUMIFS(P$6:P$564,$E$6:$E$564,$E565)</f>
        <v>0.19093172046283066</v>
      </c>
      <c r="Q565" s="38">
        <f>SUMIFS(Q$6:Q$564,$E$6:$E$564,$E565)</f>
        <v>24.125139310861147</v>
      </c>
      <c r="R565" s="38">
        <f>SUMIFS(R$6:R$564,$E$6:$E$564,$E565)</f>
        <v>162527.80050361279</v>
      </c>
      <c r="S565" s="38">
        <f>SUMIFS(S$6:S$564,$E$6:$E$564,$E565)</f>
        <v>70.240173671008549</v>
      </c>
      <c r="T565" s="38">
        <f>SUMIFS(T$6:T$564,$E$6:$E$564,$E565)</f>
        <v>0.7203086439102041</v>
      </c>
      <c r="U565" s="38">
        <f>SUMIFS(U$6:U$564,$E$6:$E$564,$E565)</f>
        <v>1.0874172546254299</v>
      </c>
      <c r="V565" s="38">
        <f>SUMIFS(V$6:V$564,$E$6:$E$564,$E565)</f>
        <v>164685.40715703723</v>
      </c>
    </row>
    <row r="566" spans="2:22" x14ac:dyDescent="0.35">
      <c r="B566" s="43"/>
      <c r="C566" s="37"/>
      <c r="E566" s="37" t="s">
        <v>22</v>
      </c>
      <c r="F566" s="36">
        <v>1</v>
      </c>
      <c r="G566" s="43"/>
      <c r="H566" s="38">
        <f>SUMIFS(H$6:H$564,$E$6:$E$564,$E566)</f>
        <v>76.325965411847804</v>
      </c>
      <c r="I566" s="38">
        <f>SUMIFS(I$6:I$564,$E$6:$E$564,$E566)</f>
        <v>7.5824494797311938E-3</v>
      </c>
      <c r="J566" s="38">
        <f>SUMIFS(J$6:J$564,$E$6:$E$564,$E566)</f>
        <v>3.2705343049321578</v>
      </c>
      <c r="K566" s="38">
        <f>SUMIFS(K$6:K$564,$E$6:$E$564,$E566)</f>
        <v>33.114639411467515</v>
      </c>
      <c r="L566" s="38">
        <f>SUMIFS(L$6:L$564,$E$6:$E$564,$E566)</f>
        <v>4.0060169007868378</v>
      </c>
      <c r="M566" s="38">
        <f>SUMIFS(M$6:M$564,$E$6:$E$564,$E566)</f>
        <v>5.8226912934954242</v>
      </c>
      <c r="N566" s="38">
        <f>SUMIFS(N$6:N$564,$E$6:$E$564,$E566)</f>
        <v>9.4430358458410666</v>
      </c>
      <c r="O566" s="38">
        <f>SUMIFS(O$6:O$564,$E$6:$E$564,$E566)</f>
        <v>9.1829795459789487</v>
      </c>
      <c r="P566" s="38">
        <f>SUMIFS(P$6:P$564,$E$6:$E$564,$E566)</f>
        <v>0.18793113886649171</v>
      </c>
      <c r="Q566" s="38">
        <f>SUMIFS(Q$6:Q$564,$E$6:$E$564,$E566)</f>
        <v>24.27291356212481</v>
      </c>
      <c r="R566" s="38">
        <f>SUMIFS(R$6:R$564,$E$6:$E$564,$E566)</f>
        <v>169134.72939015302</v>
      </c>
      <c r="S566" s="38">
        <f>SUMIFS(S$6:S$564,$E$6:$E$564,$E566)</f>
        <v>76.239356613510324</v>
      </c>
      <c r="T566" s="38">
        <f>SUMIFS(T$6:T$564,$E$6:$E$564,$E566)</f>
        <v>0.82079312350505795</v>
      </c>
      <c r="U566" s="38">
        <f>SUMIFS(U$6:U$564,$E$6:$E$564,$E566)</f>
        <v>0.98064302166790229</v>
      </c>
      <c r="V566" s="38">
        <f>SUMIFS(V$6:V$564,$E$6:$E$564,$E566)</f>
        <v>171486.94155306011</v>
      </c>
    </row>
    <row r="567" spans="2:22" x14ac:dyDescent="0.35">
      <c r="B567" s="43"/>
      <c r="C567" s="37"/>
      <c r="E567" s="37" t="s">
        <v>23</v>
      </c>
      <c r="F567" s="36">
        <v>1</v>
      </c>
      <c r="G567" s="43"/>
      <c r="H567" s="38">
        <f>SUMIFS(H$6:H$564,$E$6:$E$564,$E567)</f>
        <v>73.808718916019188</v>
      </c>
      <c r="I567" s="38">
        <f>SUMIFS(I$6:I$564,$E$6:$E$564,$E567)</f>
        <v>3.9694446678119151E-3</v>
      </c>
      <c r="J567" s="38">
        <f>SUMIFS(J$6:J$564,$E$6:$E$564,$E567)</f>
        <v>3.2945443485359673</v>
      </c>
      <c r="K567" s="38">
        <f>SUMIFS(K$6:K$564,$E$6:$E$564,$E567)</f>
        <v>35.368088551012491</v>
      </c>
      <c r="L567" s="38">
        <f>SUMIFS(L$6:L$564,$E$6:$E$564,$E567)</f>
        <v>4.2498133368089972</v>
      </c>
      <c r="M567" s="38">
        <f>SUMIFS(M$6:M$564,$E$6:$E$564,$E567)</f>
        <v>5.9823983014956887</v>
      </c>
      <c r="N567" s="38">
        <f>SUMIFS(N$6:N$564,$E$6:$E$564,$E567)</f>
        <v>9.8459993829899091</v>
      </c>
      <c r="O567" s="38">
        <f>SUMIFS(O$6:O$564,$E$6:$E$564,$E567)</f>
        <v>9.5572284954880651</v>
      </c>
      <c r="P567" s="38">
        <f>SUMIFS(P$6:P$564,$E$6:$E$564,$E567)</f>
        <v>0.124578369437524</v>
      </c>
      <c r="Q567" s="38">
        <f>SUMIFS(Q$6:Q$564,$E$6:$E$564,$E567)</f>
        <v>23.040757201895733</v>
      </c>
      <c r="R567" s="38">
        <f>SUMIFS(R$6:R$564,$E$6:$E$564,$E567)</f>
        <v>173808.38526579813</v>
      </c>
      <c r="S567" s="38">
        <f>SUMIFS(S$6:S$564,$E$6:$E$564,$E567)</f>
        <v>68.968252652088466</v>
      </c>
      <c r="T567" s="38">
        <f>SUMIFS(T$6:T$564,$E$6:$E$564,$E567)</f>
        <v>0.85457382541077331</v>
      </c>
      <c r="U567" s="38">
        <f>SUMIFS(U$6:U$564,$E$6:$E$564,$E567)</f>
        <v>0.94456858959844114</v>
      </c>
      <c r="V567" s="38">
        <f>SUMIFS(V$6:V$564,$E$6:$E$564,$E567)</f>
        <v>175965.95840379049</v>
      </c>
    </row>
    <row r="568" spans="2:22" x14ac:dyDescent="0.35">
      <c r="B568" s="43"/>
      <c r="C568" s="37"/>
      <c r="E568" s="37" t="s">
        <v>24</v>
      </c>
      <c r="F568" s="36">
        <v>2</v>
      </c>
      <c r="G568" s="43"/>
      <c r="H568" s="38">
        <f>SUMIFS(H$6:H$564,$E$6:$E$564,$E568)</f>
        <v>54.179747927968677</v>
      </c>
      <c r="I568" s="38">
        <f>SUMIFS(I$6:I$564,$E$6:$E$564,$E568)</f>
        <v>9.0477307221245983E-3</v>
      </c>
      <c r="J568" s="38">
        <f>SUMIFS(J$6:J$564,$E$6:$E$564,$E568)</f>
        <v>2.6895241908252845</v>
      </c>
      <c r="K568" s="38">
        <f>SUMIFS(K$6:K$564,$E$6:$E$564,$E568)</f>
        <v>29.40090113012165</v>
      </c>
      <c r="L568" s="38">
        <f>SUMIFS(L$6:L$564,$E$6:$E$564,$E568)</f>
        <v>4.0296728433608466</v>
      </c>
      <c r="M568" s="38">
        <f>SUMIFS(M$6:M$564,$E$6:$E$564,$E568)</f>
        <v>5.5815024545493008</v>
      </c>
      <c r="N568" s="38">
        <f>SUMIFS(N$6:N$564,$E$6:$E$564,$E568)</f>
        <v>9.1866285785772046</v>
      </c>
      <c r="O568" s="38">
        <f>SUMIFS(O$6:O$564,$E$6:$E$564,$E568)</f>
        <v>8.8917658025052244</v>
      </c>
      <c r="P568" s="38">
        <f>SUMIFS(P$6:P$564,$E$6:$E$564,$E568)</f>
        <v>0.21984227805384857</v>
      </c>
      <c r="Q568" s="38">
        <f>SUMIFS(Q$6:Q$564,$E$6:$E$564,$E568)</f>
        <v>19.386316283834699</v>
      </c>
      <c r="R568" s="38">
        <f>SUMIFS(R$6:R$564,$E$6:$E$564,$E568)</f>
        <v>146939.96077138954</v>
      </c>
      <c r="S568" s="38">
        <f>SUMIFS(S$6:S$564,$E$6:$E$564,$E568)</f>
        <v>46.506775471280946</v>
      </c>
      <c r="T568" s="38">
        <f>SUMIFS(T$6:T$564,$E$6:$E$564,$E568)</f>
        <v>0.72165408889590799</v>
      </c>
      <c r="U568" s="38">
        <f>SUMIFS(U$6:U$564,$E$6:$E$564,$E568)</f>
        <v>0.91756397121623234</v>
      </c>
      <c r="V568" s="38">
        <f>SUMIFS(V$6:V$564,$E$6:$E$564,$E568)</f>
        <v>148433.38881814279</v>
      </c>
    </row>
    <row r="569" spans="2:22" x14ac:dyDescent="0.35">
      <c r="B569" s="43"/>
      <c r="C569" s="37"/>
      <c r="E569" s="37" t="s">
        <v>25</v>
      </c>
      <c r="F569" s="36">
        <v>2</v>
      </c>
      <c r="G569" s="43"/>
      <c r="H569" s="38">
        <f>SUMIFS(H$6:H$564,$E$6:$E$564,$E569)</f>
        <v>37.061795667740746</v>
      </c>
      <c r="I569" s="38">
        <f>SUMIFS(I$6:I$564,$E$6:$E$564,$E569)</f>
        <v>8.9855397024906393E-3</v>
      </c>
      <c r="J569" s="38">
        <f>SUMIFS(J$6:J$564,$E$6:$E$564,$E569)</f>
        <v>3.1260583082623734</v>
      </c>
      <c r="K569" s="38">
        <f>SUMIFS(K$6:K$564,$E$6:$E$564,$E569)</f>
        <v>25.104354449235316</v>
      </c>
      <c r="L569" s="38">
        <f>SUMIFS(L$6:L$564,$E$6:$E$564,$E569)</f>
        <v>4.4348717403193891</v>
      </c>
      <c r="M569" s="38">
        <f>SUMIFS(M$6:M$564,$E$6:$E$564,$E569)</f>
        <v>5.7371324210719514</v>
      </c>
      <c r="N569" s="38">
        <f>SUMIFS(N$6:N$564,$E$6:$E$564,$E569)</f>
        <v>9.666982546100332</v>
      </c>
      <c r="O569" s="38">
        <f>SUMIFS(O$6:O$564,$E$6:$E$564,$E569)</f>
        <v>9.3586590707649169</v>
      </c>
      <c r="P569" s="38">
        <f>SUMIFS(P$6:P$564,$E$6:$E$564,$E569)</f>
        <v>0.21977678397818889</v>
      </c>
      <c r="Q569" s="38">
        <f>SUMIFS(Q$6:Q$564,$E$6:$E$564,$E569)</f>
        <v>20.880439653004064</v>
      </c>
      <c r="R569" s="38">
        <f>SUMIFS(R$6:R$564,$E$6:$E$564,$E569)</f>
        <v>147809.60454246079</v>
      </c>
      <c r="S569" s="38">
        <f>SUMIFS(S$6:S$564,$E$6:$E$564,$E569)</f>
        <v>30.774418575151756</v>
      </c>
      <c r="T569" s="38">
        <f>SUMIFS(T$6:T$564,$E$6:$E$564,$E569)</f>
        <v>0.68622794635702578</v>
      </c>
      <c r="U569" s="38">
        <f>SUMIFS(U$6:U$564,$E$6:$E$564,$E569)</f>
        <v>1.3742304747437164</v>
      </c>
      <c r="V569" s="38">
        <f>SUMIFS(V$6:V$564,$E$6:$E$564,$E569)</f>
        <v>148867.63830212972</v>
      </c>
    </row>
    <row r="570" spans="2:22" x14ac:dyDescent="0.35">
      <c r="B570" s="43"/>
      <c r="C570" s="37"/>
      <c r="E570" s="37" t="s">
        <v>26</v>
      </c>
      <c r="F570" s="36">
        <v>2</v>
      </c>
      <c r="G570" s="43"/>
      <c r="H570" s="38">
        <f>SUMIFS(H$6:H$564,$E$6:$E$564,$E570)</f>
        <v>50.978986861680248</v>
      </c>
      <c r="I570" s="38">
        <f>SUMIFS(I$6:I$564,$E$6:$E$564,$E570)</f>
        <v>1.198414488854823E-2</v>
      </c>
      <c r="J570" s="38">
        <f>SUMIFS(J$6:J$564,$E$6:$E$564,$E570)</f>
        <v>2.5563402830698343</v>
      </c>
      <c r="K570" s="38">
        <f>SUMIFS(K$6:K$564,$E$6:$E$564,$E570)</f>
        <v>28.59872199775684</v>
      </c>
      <c r="L570" s="38">
        <f>SUMIFS(L$6:L$564,$E$6:$E$564,$E570)</f>
        <v>4.5326799512342211</v>
      </c>
      <c r="M570" s="38">
        <f>SUMIFS(M$6:M$564,$E$6:$E$564,$E570)</f>
        <v>5.8237197136963159</v>
      </c>
      <c r="N570" s="38">
        <f>SUMIFS(N$6:N$564,$E$6:$E$564,$E570)</f>
        <v>9.8676968418242819</v>
      </c>
      <c r="O570" s="38">
        <f>SUMIFS(O$6:O$564,$E$6:$E$564,$E570)</f>
        <v>9.5187304751531361</v>
      </c>
      <c r="P570" s="38">
        <f>SUMIFS(P$6:P$564,$E$6:$E$564,$E570)</f>
        <v>0.28206210249417779</v>
      </c>
      <c r="Q570" s="38">
        <f>SUMIFS(Q$6:Q$564,$E$6:$E$564,$E570)</f>
        <v>24.752893015017669</v>
      </c>
      <c r="R570" s="38">
        <f>SUMIFS(R$6:R$564,$E$6:$E$564,$E570)</f>
        <v>158660.01070497828</v>
      </c>
      <c r="S570" s="38">
        <f>SUMIFS(S$6:S$564,$E$6:$E$564,$E570)</f>
        <v>44.830098086094694</v>
      </c>
      <c r="T570" s="38">
        <f>SUMIFS(T$6:T$564,$E$6:$E$564,$E570)</f>
        <v>0.75422899012805888</v>
      </c>
      <c r="U570" s="38">
        <f>SUMIFS(U$6:U$564,$E$6:$E$564,$E570)</f>
        <v>1.6526524525319399</v>
      </c>
      <c r="V570" s="38">
        <f>SUMIFS(V$6:V$564,$E$6:$E$564,$E570)</f>
        <v>160115.12413377289</v>
      </c>
    </row>
    <row r="571" spans="2:22" x14ac:dyDescent="0.35">
      <c r="B571" s="43"/>
      <c r="C571" s="37"/>
      <c r="E571" s="37" t="s">
        <v>27</v>
      </c>
      <c r="F571" s="36">
        <v>3</v>
      </c>
      <c r="G571" s="43"/>
      <c r="H571" s="38">
        <f>SUMIFS(H$6:H$564,$E$6:$E$564,$E571)</f>
        <v>58.271878702701173</v>
      </c>
      <c r="I571" s="38">
        <f>SUMIFS(I$6:I$564,$E$6:$E$564,$E571)</f>
        <v>1.3171516570613374E-2</v>
      </c>
      <c r="J571" s="38">
        <f>SUMIFS(J$6:J$564,$E$6:$E$564,$E571)</f>
        <v>2.5725006719096708</v>
      </c>
      <c r="K571" s="38">
        <f>SUMIFS(K$6:K$564,$E$6:$E$564,$E571)</f>
        <v>28.822353525819249</v>
      </c>
      <c r="L571" s="38">
        <f>SUMIFS(L$6:L$564,$E$6:$E$564,$E571)</f>
        <v>3.5608972535625569</v>
      </c>
      <c r="M571" s="38">
        <f>SUMIFS(M$6:M$564,$E$6:$E$564,$E571)</f>
        <v>4.770584839156875</v>
      </c>
      <c r="N571" s="38">
        <f>SUMIFS(N$6:N$564,$E$6:$E$564,$E571)</f>
        <v>7.9768243374981047</v>
      </c>
      <c r="O571" s="38">
        <f>SUMIFS(O$6:O$564,$E$6:$E$564,$E571)</f>
        <v>7.6183690765894561</v>
      </c>
      <c r="P571" s="38">
        <f>SUMIFS(P$6:P$564,$E$6:$E$564,$E571)</f>
        <v>0.28325307067163313</v>
      </c>
      <c r="Q571" s="38">
        <f>SUMIFS(Q$6:Q$564,$E$6:$E$564,$E571)</f>
        <v>17.88969853609402</v>
      </c>
      <c r="R571" s="38">
        <f>SUMIFS(R$6:R$564,$E$6:$E$564,$E571)</f>
        <v>152915.83521906676</v>
      </c>
      <c r="S571" s="38">
        <f>SUMIFS(S$6:S$564,$E$6:$E$564,$E571)</f>
        <v>52.898286097307022</v>
      </c>
      <c r="T571" s="38">
        <f>SUMIFS(T$6:T$564,$E$6:$E$564,$E571)</f>
        <v>0.64484529392271484</v>
      </c>
      <c r="U571" s="38">
        <f>SUMIFS(U$6:U$564,$E$6:$E$564,$E571)</f>
        <v>1.9202926145439227</v>
      </c>
      <c r="V571" s="38">
        <f>SUMIFS(V$6:V$564,$E$6:$E$564,$E571)</f>
        <v>154590.37892528085</v>
      </c>
    </row>
    <row r="572" spans="2:22" x14ac:dyDescent="0.35">
      <c r="B572" s="43"/>
      <c r="C572" s="37"/>
      <c r="E572" s="37" t="s">
        <v>28</v>
      </c>
      <c r="F572" s="36">
        <v>3</v>
      </c>
      <c r="G572" s="43"/>
      <c r="H572" s="38">
        <f>SUMIFS(H$6:H$564,$E$6:$E$564,$E572)</f>
        <v>55.232262120376603</v>
      </c>
      <c r="I572" s="38">
        <f>SUMIFS(I$6:I$564,$E$6:$E$564,$E572)</f>
        <v>1.2476498262208058E-2</v>
      </c>
      <c r="J572" s="38">
        <f>SUMIFS(J$6:J$564,$E$6:$E$564,$E572)</f>
        <v>3.309586759064707</v>
      </c>
      <c r="K572" s="38">
        <f>SUMIFS(K$6:K$564,$E$6:$E$564,$E572)</f>
        <v>29.612905662598127</v>
      </c>
      <c r="L572" s="38">
        <f>SUMIFS(L$6:L$564,$E$6:$E$564,$E572)</f>
        <v>4.5284398201674385</v>
      </c>
      <c r="M572" s="38">
        <f>SUMIFS(M$6:M$564,$E$6:$E$564,$E572)</f>
        <v>5.7283437750842348</v>
      </c>
      <c r="N572" s="38">
        <f>SUMIFS(N$6:N$564,$E$6:$E$564,$E572)</f>
        <v>9.7588481319180023</v>
      </c>
      <c r="O572" s="38">
        <f>SUMIFS(O$6:O$564,$E$6:$E$564,$E572)</f>
        <v>9.4146966064469826</v>
      </c>
      <c r="P572" s="38">
        <f>SUMIFS(P$6:P$564,$E$6:$E$564,$E572)</f>
        <v>0.2543617485546229</v>
      </c>
      <c r="Q572" s="38">
        <f>SUMIFS(Q$6:Q$564,$E$6:$E$564,$E572)</f>
        <v>22.040799329532078</v>
      </c>
      <c r="R572" s="38">
        <f>SUMIFS(R$6:R$564,$E$6:$E$564,$E572)</f>
        <v>155501.816871054</v>
      </c>
      <c r="S572" s="38">
        <f>SUMIFS(S$6:S$564,$E$6:$E$564,$E572)</f>
        <v>51.646935437415891</v>
      </c>
      <c r="T572" s="38">
        <f>SUMIFS(T$6:T$564,$E$6:$E$564,$E572)</f>
        <v>0.65374178074918221</v>
      </c>
      <c r="U572" s="38">
        <f>SUMIFS(U$6:U$564,$E$6:$E$564,$E572)</f>
        <v>1.7473294334832581</v>
      </c>
      <c r="V572" s="38">
        <f>SUMIFS(V$6:V$564,$E$6:$E$564,$E572)</f>
        <v>157121.17263520029</v>
      </c>
    </row>
    <row r="573" spans="2:22" x14ac:dyDescent="0.35">
      <c r="B573" s="43"/>
      <c r="C573" s="37"/>
      <c r="E573" s="37" t="s">
        <v>29</v>
      </c>
      <c r="F573" s="36">
        <v>3</v>
      </c>
      <c r="G573" s="43"/>
      <c r="H573" s="38">
        <f>SUMIFS(H$6:H$564,$E$6:$E$564,$E573)</f>
        <v>31.934439293200427</v>
      </c>
      <c r="I573" s="38">
        <f>SUMIFS(I$6:I$564,$E$6:$E$564,$E573)</f>
        <v>1.3860166567372325E-2</v>
      </c>
      <c r="J573" s="38">
        <f>SUMIFS(J$6:J$564,$E$6:$E$564,$E573)</f>
        <v>3.4796637414191003</v>
      </c>
      <c r="K573" s="38">
        <f>SUMIFS(K$6:K$564,$E$6:$E$564,$E573)</f>
        <v>25.102429623394528</v>
      </c>
      <c r="L573" s="38">
        <f>SUMIFS(L$6:L$564,$E$6:$E$564,$E573)</f>
        <v>4.7099535557087</v>
      </c>
      <c r="M573" s="38">
        <f>SUMIFS(M$6:M$564,$E$6:$E$564,$E573)</f>
        <v>5.8161235998850938</v>
      </c>
      <c r="N573" s="38">
        <f>SUMIFS(N$6:N$564,$E$6:$E$564,$E573)</f>
        <v>9.9201052745853868</v>
      </c>
      <c r="O573" s="38">
        <f>SUMIFS(O$6:O$564,$E$6:$E$564,$E573)</f>
        <v>9.5127461448153667</v>
      </c>
      <c r="P573" s="38">
        <f>SUMIFS(P$6:P$564,$E$6:$E$564,$E573)</f>
        <v>0.28245420524845005</v>
      </c>
      <c r="Q573" s="38">
        <f>SUMIFS(Q$6:Q$564,$E$6:$E$564,$E573)</f>
        <v>16.794651480757228</v>
      </c>
      <c r="R573" s="38">
        <f>SUMIFS(R$6:R$564,$E$6:$E$564,$E573)</f>
        <v>148316.68697616196</v>
      </c>
      <c r="S573" s="38">
        <f>SUMIFS(S$6:S$564,$E$6:$E$564,$E573)</f>
        <v>29.40387949664418</v>
      </c>
      <c r="T573" s="38">
        <f>SUMIFS(T$6:T$564,$E$6:$E$564,$E573)</f>
        <v>0.58968266502619693</v>
      </c>
      <c r="U573" s="38">
        <f>SUMIFS(U$6:U$564,$E$6:$E$564,$E573)</f>
        <v>1.2674990147806295</v>
      </c>
      <c r="V573" s="38">
        <f>SUMIFS(V$6:V$564,$E$6:$E$564,$E573)</f>
        <v>149296.26150829991</v>
      </c>
    </row>
    <row r="574" spans="2:22" x14ac:dyDescent="0.35">
      <c r="B574" s="43"/>
      <c r="C574" s="37"/>
      <c r="E574" s="37" t="s">
        <v>30</v>
      </c>
      <c r="F574" s="36">
        <v>4</v>
      </c>
      <c r="G574" s="43"/>
      <c r="H574" s="38">
        <f>SUMIFS(H$6:H$564,$E$6:$E$564,$E574)</f>
        <v>52.774560316789128</v>
      </c>
      <c r="I574" s="38">
        <f>SUMIFS(I$6:I$564,$E$6:$E$564,$E574)</f>
        <v>1.1602598989954267E-2</v>
      </c>
      <c r="J574" s="38">
        <f>SUMIFS(J$6:J$564,$E$6:$E$564,$E574)</f>
        <v>4.0524414303184457</v>
      </c>
      <c r="K574" s="38">
        <f>SUMIFS(K$6:K$564,$E$6:$E$564,$E574)</f>
        <v>31.198503261278674</v>
      </c>
      <c r="L574" s="38">
        <f>SUMIFS(L$6:L$564,$E$6:$E$564,$E574)</f>
        <v>4.5220187496889874</v>
      </c>
      <c r="M574" s="38">
        <f>SUMIFS(M$6:M$564,$E$6:$E$564,$E574)</f>
        <v>6.0095433837222956</v>
      </c>
      <c r="N574" s="38">
        <f>SUMIFS(N$6:N$564,$E$6:$E$564,$E574)</f>
        <v>9.9925086566001475</v>
      </c>
      <c r="O574" s="38">
        <f>SUMIFS(O$6:O$564,$E$6:$E$564,$E574)</f>
        <v>9.6416433448052921</v>
      </c>
      <c r="P574" s="38">
        <f>SUMIFS(P$6:P$564,$E$6:$E$564,$E574)</f>
        <v>0.23632891697591979</v>
      </c>
      <c r="Q574" s="38">
        <f>SUMIFS(Q$6:Q$564,$E$6:$E$564,$E574)</f>
        <v>22.799774970559003</v>
      </c>
      <c r="R574" s="38">
        <f>SUMIFS(R$6:R$564,$E$6:$E$564,$E574)</f>
        <v>163258.37465960457</v>
      </c>
      <c r="S574" s="38">
        <f>SUMIFS(S$6:S$564,$E$6:$E$564,$E574)</f>
        <v>46.171923302361954</v>
      </c>
      <c r="T574" s="38">
        <f>SUMIFS(T$6:T$564,$E$6:$E$564,$E574)</f>
        <v>0.68165000974876211</v>
      </c>
      <c r="U574" s="38">
        <f>SUMIFS(U$6:U$564,$E$6:$E$564,$E574)</f>
        <v>0.99418045134254329</v>
      </c>
      <c r="V574" s="38">
        <f>SUMIFS(V$6:V$564,$E$6:$E$564,$E574)</f>
        <v>164731.82576465418</v>
      </c>
    </row>
    <row r="575" spans="2:22" x14ac:dyDescent="0.35">
      <c r="B575" s="43"/>
      <c r="C575" s="37"/>
      <c r="E575" s="37" t="s">
        <v>31</v>
      </c>
      <c r="F575" s="36">
        <v>4</v>
      </c>
      <c r="G575" s="43"/>
      <c r="H575" s="38">
        <f>SUMIFS(H$6:H$564,$E$6:$E$564,$E575)</f>
        <v>39.625943931966958</v>
      </c>
      <c r="I575" s="38">
        <f>SUMIFS(I$6:I$564,$E$6:$E$564,$E575)</f>
        <v>1.3181908689828482E-2</v>
      </c>
      <c r="J575" s="38">
        <f>SUMIFS(J$6:J$564,$E$6:$E$564,$E575)</f>
        <v>4.6783303307497563</v>
      </c>
      <c r="K575" s="38">
        <f>SUMIFS(K$6:K$564,$E$6:$E$564,$E575)</f>
        <v>28.491255542125199</v>
      </c>
      <c r="L575" s="38">
        <f>SUMIFS(L$6:L$564,$E$6:$E$564,$E575)</f>
        <v>4.3117380275021269</v>
      </c>
      <c r="M575" s="38">
        <f>SUMIFS(M$6:M$564,$E$6:$E$564,$E575)</f>
        <v>5.5529776142040319</v>
      </c>
      <c r="N575" s="38">
        <f>SUMIFS(N$6:N$564,$E$6:$E$564,$E575)</f>
        <v>9.3607590172567665</v>
      </c>
      <c r="O575" s="38">
        <f>SUMIFS(O$6:O$564,$E$6:$E$564,$E575)</f>
        <v>9.0550429420716885</v>
      </c>
      <c r="P575" s="38">
        <f>SUMIFS(P$6:P$564,$E$6:$E$564,$E575)</f>
        <v>0.2688244727737889</v>
      </c>
      <c r="Q575" s="38">
        <f>SUMIFS(Q$6:Q$564,$E$6:$E$564,$E575)</f>
        <v>25.694671273521333</v>
      </c>
      <c r="R575" s="38">
        <f>SUMIFS(R$6:R$564,$E$6:$E$564,$E575)</f>
        <v>159048.20683413354</v>
      </c>
      <c r="S575" s="38">
        <f>SUMIFS(S$6:S$564,$E$6:$E$564,$E575)</f>
        <v>29.050149116566761</v>
      </c>
      <c r="T575" s="38">
        <f>SUMIFS(T$6:T$564,$E$6:$E$564,$E575)</f>
        <v>0.62500567686873043</v>
      </c>
      <c r="U575" s="38">
        <f>SUMIFS(U$6:U$564,$E$6:$E$564,$E575)</f>
        <v>2.545049509335902</v>
      </c>
      <c r="V575" s="38">
        <f>SUMIFS(V$6:V$564,$E$6:$E$564,$E575)</f>
        <v>160027.23751376761</v>
      </c>
    </row>
    <row r="576" spans="2:22" x14ac:dyDescent="0.35">
      <c r="B576" s="43"/>
      <c r="C576" s="37"/>
      <c r="E576" s="37" t="s">
        <v>32</v>
      </c>
      <c r="F576" s="36">
        <v>4</v>
      </c>
      <c r="G576" s="43"/>
      <c r="H576" s="38">
        <f>SUMIFS(H$6:H$564,$E$6:$E$564,$E576)</f>
        <v>45.223053439854382</v>
      </c>
      <c r="I576" s="38">
        <f>SUMIFS(I$6:I$564,$E$6:$E$564,$E576)</f>
        <v>1.1934155465424647E-2</v>
      </c>
      <c r="J576" s="38">
        <f>SUMIFS(J$6:J$564,$E$6:$E$564,$E576)</f>
        <v>4.7710690496267247</v>
      </c>
      <c r="K576" s="38">
        <f>SUMIFS(K$6:K$564,$E$6:$E$564,$E576)</f>
        <v>29.779587157268281</v>
      </c>
      <c r="L576" s="38">
        <f>SUMIFS(L$6:L$564,$E$6:$E$564,$E576)</f>
        <v>4.5953796576631749</v>
      </c>
      <c r="M576" s="38">
        <f>SUMIFS(M$6:M$564,$E$6:$E$564,$E576)</f>
        <v>6.0985496024852184</v>
      </c>
      <c r="N576" s="38">
        <f>SUMIFS(N$6:N$564,$E$6:$E$564,$E576)</f>
        <v>10.122237946253048</v>
      </c>
      <c r="O576" s="38">
        <f>SUMIFS(O$6:O$564,$E$6:$E$564,$E576)</f>
        <v>9.7978452911338678</v>
      </c>
      <c r="P576" s="38">
        <f>SUMIFS(P$6:P$564,$E$6:$E$564,$E576)</f>
        <v>0.24353235730182604</v>
      </c>
      <c r="Q576" s="38">
        <f>SUMIFS(Q$6:Q$564,$E$6:$E$564,$E576)</f>
        <v>23.422948509185701</v>
      </c>
      <c r="R576" s="38">
        <f>SUMIFS(R$6:R$564,$E$6:$E$564,$E576)</f>
        <v>158210.10606942908</v>
      </c>
      <c r="S576" s="38">
        <f>SUMIFS(S$6:S$564,$E$6:$E$564,$E576)</f>
        <v>38.884082591999849</v>
      </c>
      <c r="T576" s="38">
        <f>SUMIFS(T$6:T$564,$E$6:$E$564,$E576)</f>
        <v>0.65067211567931826</v>
      </c>
      <c r="U576" s="38">
        <f>SUMIFS(U$6:U$564,$E$6:$E$564,$E576)</f>
        <v>0.87188704422694374</v>
      </c>
      <c r="V576" s="38">
        <f>SUMIFS(V$6:V$564,$E$6:$E$564,$E576)</f>
        <v>159471.28849266013</v>
      </c>
    </row>
    <row r="577" spans="2:22" x14ac:dyDescent="0.35">
      <c r="B577" s="42"/>
      <c r="C577" s="42"/>
      <c r="D577" s="42"/>
      <c r="E577" s="42" t="s">
        <v>33</v>
      </c>
      <c r="F577" s="41"/>
      <c r="G577" s="40"/>
      <c r="H577" s="39">
        <f>SUMIFS(H$6:H$564,$E$6:$E$564,$E577)</f>
        <v>639.58980018774594</v>
      </c>
      <c r="I577" s="39">
        <f>SUMIFS(I$6:I$564,$E$6:$E$564,$E577)</f>
        <v>0.12642139264835986</v>
      </c>
      <c r="J577" s="39">
        <f>SUMIFS(J$6:J$564,$E$6:$E$564,$E577)</f>
        <v>40.928248489448713</v>
      </c>
      <c r="K577" s="39">
        <f>SUMIFS(K$6:K$564,$E$6:$E$564,$E577)</f>
        <v>355.13728530718481</v>
      </c>
      <c r="L577" s="39">
        <f>SUMIFS(L$6:L$564,$E$6:$E$564,$E577)</f>
        <v>51.52528343931526</v>
      </c>
      <c r="M577" s="39">
        <f>SUMIFS(M$6:M$564,$E$6:$E$564,$E577)</f>
        <v>68.695043766139719</v>
      </c>
      <c r="N577" s="39">
        <f>SUMIFS(N$6:N$564,$E$6:$E$564,$E577)</f>
        <v>114.53086975285882</v>
      </c>
      <c r="O577" s="39">
        <f>SUMIFS(O$6:O$564,$E$6:$E$564,$E577)</f>
        <v>110.65822398811559</v>
      </c>
      <c r="P577" s="39">
        <f>SUMIFS(P$6:P$564,$E$6:$E$564,$E577)</f>
        <v>2.7938771648193019</v>
      </c>
      <c r="Q577" s="39">
        <f>SUMIFS(Q$6:Q$564,$E$6:$E$564,$E577)</f>
        <v>265.10100312638747</v>
      </c>
      <c r="R577" s="39">
        <f>SUMIFS(R$6:R$564,$E$6:$E$564,$E577)</f>
        <v>1896131.5178078422</v>
      </c>
      <c r="S577" s="39">
        <f>SUMIFS(S$6:S$564,$E$6:$E$564,$E577)</f>
        <v>585.61433111143037</v>
      </c>
      <c r="T577" s="39">
        <f>SUMIFS(T$6:T$564,$E$6:$E$564,$E577)</f>
        <v>8.4033841602019326</v>
      </c>
      <c r="U577" s="39">
        <f>SUMIFS(U$6:U$564,$E$6:$E$564,$E577)</f>
        <v>16.303313832096865</v>
      </c>
      <c r="V577" s="39">
        <f>SUMIFS(V$6:V$564,$E$6:$E$564,$E577)</f>
        <v>1914792.6232077961</v>
      </c>
    </row>
    <row r="578" spans="2:22" x14ac:dyDescent="0.35"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</row>
    <row r="581" spans="2:22" x14ac:dyDescent="0.35">
      <c r="H581" s="35"/>
    </row>
    <row r="583" spans="2:22" x14ac:dyDescent="0.35">
      <c r="E583" s="37"/>
      <c r="F583" s="36"/>
      <c r="G583" s="36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</row>
    <row r="584" spans="2:22" x14ac:dyDescent="0.35">
      <c r="E584" s="37"/>
      <c r="F584" s="36"/>
      <c r="G584" s="36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</row>
    <row r="585" spans="2:22" x14ac:dyDescent="0.35">
      <c r="E585" s="37"/>
      <c r="F585" s="36"/>
      <c r="G585" s="36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</row>
    <row r="586" spans="2:22" x14ac:dyDescent="0.35">
      <c r="E586" s="37"/>
      <c r="F586" s="36"/>
      <c r="G586" s="36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</row>
    <row r="587" spans="2:22" x14ac:dyDescent="0.35">
      <c r="E587" s="37"/>
      <c r="F587" s="36"/>
      <c r="G587" s="36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</row>
    <row r="588" spans="2:22" x14ac:dyDescent="0.35">
      <c r="E588" s="37"/>
      <c r="F588" s="36"/>
      <c r="G588" s="36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</row>
    <row r="589" spans="2:22" x14ac:dyDescent="0.35">
      <c r="E589" s="37"/>
      <c r="F589" s="36"/>
      <c r="G589" s="36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</row>
    <row r="590" spans="2:22" x14ac:dyDescent="0.35">
      <c r="E590" s="37"/>
      <c r="F590" s="36"/>
      <c r="G590" s="36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</row>
    <row r="591" spans="2:22" x14ac:dyDescent="0.35">
      <c r="E591" s="37"/>
      <c r="F591" s="36"/>
      <c r="G591" s="36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</row>
    <row r="592" spans="2:22" x14ac:dyDescent="0.35">
      <c r="E592" s="37"/>
      <c r="F592" s="36"/>
      <c r="G592" s="36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</row>
    <row r="593" spans="5:22" x14ac:dyDescent="0.35">
      <c r="E593" s="37"/>
      <c r="F593" s="36"/>
      <c r="G593" s="36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</row>
    <row r="594" spans="5:22" x14ac:dyDescent="0.35">
      <c r="E594" s="37"/>
      <c r="F594" s="36"/>
      <c r="G594" s="36"/>
      <c r="H594" s="35"/>
    </row>
    <row r="595" spans="5:22" x14ac:dyDescent="0.35">
      <c r="H595" s="35"/>
    </row>
    <row r="596" spans="5:22" x14ac:dyDescent="0.35">
      <c r="H596" s="35"/>
    </row>
    <row r="597" spans="5:22" x14ac:dyDescent="0.35">
      <c r="H597" s="35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C7F9-EEC9-4471-87FC-25B1B8A15271}">
  <dimension ref="B1:AX43"/>
  <sheetViews>
    <sheetView showGridLines="0" zoomScaleNormal="100" zoomScaleSheetLayoutView="100" workbookViewId="0">
      <pane xSplit="3" ySplit="8" topLeftCell="D9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4.5" x14ac:dyDescent="0.35"/>
  <cols>
    <col min="1" max="1" width="3.26953125" style="33" customWidth="1"/>
    <col min="2" max="2" width="23.81640625" style="33" customWidth="1"/>
    <col min="3" max="3" width="64.81640625" style="33" customWidth="1"/>
    <col min="4" max="4" width="26.26953125" style="33" customWidth="1"/>
    <col min="5" max="24" width="10.7265625" style="33" customWidth="1"/>
    <col min="25" max="25" width="12.26953125" style="33" customWidth="1"/>
    <col min="26" max="47" width="10.7265625" style="33" customWidth="1"/>
    <col min="48" max="48" width="12.81640625" style="33" customWidth="1"/>
    <col min="49" max="49" width="10.7265625" style="33" customWidth="1"/>
    <col min="50" max="119" width="12.7265625" style="33" customWidth="1"/>
    <col min="120" max="16384" width="9.1796875" style="33"/>
  </cols>
  <sheetData>
    <row r="1" spans="2:50" x14ac:dyDescent="0.35">
      <c r="B1" s="82" t="s">
        <v>195</v>
      </c>
    </row>
    <row r="2" spans="2:50" x14ac:dyDescent="0.35">
      <c r="B2" s="70" t="s">
        <v>144</v>
      </c>
    </row>
    <row r="3" spans="2:50" x14ac:dyDescent="0.35">
      <c r="B3" s="82" t="s">
        <v>143</v>
      </c>
    </row>
    <row r="5" spans="2:50" x14ac:dyDescent="0.35">
      <c r="B5" s="82" t="s">
        <v>194</v>
      </c>
    </row>
    <row r="7" spans="2:50" ht="72.5" x14ac:dyDescent="0.35">
      <c r="B7" s="81"/>
      <c r="C7" s="81"/>
      <c r="D7" s="81"/>
      <c r="E7" s="80" t="s">
        <v>193</v>
      </c>
      <c r="F7" s="80" t="s">
        <v>192</v>
      </c>
      <c r="G7" s="80" t="s">
        <v>191</v>
      </c>
      <c r="H7" s="80" t="s">
        <v>190</v>
      </c>
      <c r="I7" s="80" t="s">
        <v>189</v>
      </c>
      <c r="J7" s="80" t="s">
        <v>188</v>
      </c>
      <c r="K7" s="80" t="s">
        <v>187</v>
      </c>
      <c r="L7" s="80" t="s">
        <v>186</v>
      </c>
      <c r="M7" s="80" t="s">
        <v>185</v>
      </c>
      <c r="N7" s="80" t="s">
        <v>184</v>
      </c>
      <c r="O7" s="80" t="s">
        <v>183</v>
      </c>
      <c r="P7" s="80" t="s">
        <v>182</v>
      </c>
      <c r="Q7" s="80" t="s">
        <v>181</v>
      </c>
      <c r="R7" s="80" t="s">
        <v>180</v>
      </c>
      <c r="S7" s="80" t="s">
        <v>179</v>
      </c>
      <c r="T7" s="80" t="s">
        <v>178</v>
      </c>
      <c r="U7" s="80" t="s">
        <v>177</v>
      </c>
      <c r="V7" s="80" t="s">
        <v>176</v>
      </c>
      <c r="W7" s="80" t="s">
        <v>175</v>
      </c>
      <c r="X7" s="80" t="s">
        <v>174</v>
      </c>
      <c r="Y7" s="80" t="s">
        <v>173</v>
      </c>
      <c r="Z7" s="80" t="s">
        <v>172</v>
      </c>
      <c r="AA7" s="80" t="s">
        <v>171</v>
      </c>
      <c r="AB7" s="80" t="s">
        <v>170</v>
      </c>
      <c r="AC7" s="80" t="s">
        <v>169</v>
      </c>
      <c r="AD7" s="80" t="s">
        <v>168</v>
      </c>
      <c r="AE7" s="80" t="s">
        <v>167</v>
      </c>
      <c r="AF7" s="80" t="s">
        <v>166</v>
      </c>
      <c r="AG7" s="80" t="s">
        <v>165</v>
      </c>
      <c r="AH7" s="80" t="s">
        <v>164</v>
      </c>
      <c r="AI7" s="80" t="s">
        <v>163</v>
      </c>
      <c r="AJ7" s="80" t="s">
        <v>162</v>
      </c>
      <c r="AK7" s="80" t="s">
        <v>161</v>
      </c>
      <c r="AL7" s="80" t="s">
        <v>160</v>
      </c>
      <c r="AM7" s="80" t="s">
        <v>159</v>
      </c>
      <c r="AN7" s="80" t="s">
        <v>158</v>
      </c>
      <c r="AO7" s="80" t="s">
        <v>157</v>
      </c>
      <c r="AP7" s="80" t="s">
        <v>156</v>
      </c>
      <c r="AQ7" s="80" t="s">
        <v>155</v>
      </c>
      <c r="AR7" s="80" t="s">
        <v>154</v>
      </c>
      <c r="AS7" s="80" t="s">
        <v>153</v>
      </c>
      <c r="AT7" s="80" t="s">
        <v>152</v>
      </c>
      <c r="AU7" s="80" t="s">
        <v>151</v>
      </c>
      <c r="AV7" s="80" t="s">
        <v>150</v>
      </c>
      <c r="AW7" s="79"/>
      <c r="AX7" s="79" t="s">
        <v>149</v>
      </c>
    </row>
    <row r="8" spans="2:50" x14ac:dyDescent="0.35">
      <c r="B8" s="42" t="s">
        <v>142</v>
      </c>
      <c r="C8" s="42" t="s">
        <v>141</v>
      </c>
      <c r="D8" s="78" t="s">
        <v>140</v>
      </c>
      <c r="E8" s="77" t="s">
        <v>148</v>
      </c>
      <c r="F8" s="77" t="s">
        <v>148</v>
      </c>
      <c r="G8" s="77" t="s">
        <v>148</v>
      </c>
      <c r="H8" s="77" t="s">
        <v>148</v>
      </c>
      <c r="I8" s="77" t="s">
        <v>148</v>
      </c>
      <c r="J8" s="77" t="s">
        <v>148</v>
      </c>
      <c r="K8" s="77" t="s">
        <v>148</v>
      </c>
      <c r="L8" s="77" t="s">
        <v>148</v>
      </c>
      <c r="M8" s="77" t="s">
        <v>148</v>
      </c>
      <c r="N8" s="77" t="s">
        <v>148</v>
      </c>
      <c r="O8" s="77" t="s">
        <v>148</v>
      </c>
      <c r="P8" s="77" t="s">
        <v>148</v>
      </c>
      <c r="Q8" s="77" t="s">
        <v>148</v>
      </c>
      <c r="R8" s="77" t="s">
        <v>148</v>
      </c>
      <c r="S8" s="77" t="s">
        <v>148</v>
      </c>
      <c r="T8" s="77" t="s">
        <v>148</v>
      </c>
      <c r="U8" s="77" t="s">
        <v>148</v>
      </c>
      <c r="V8" s="77" t="s">
        <v>148</v>
      </c>
      <c r="W8" s="77" t="s">
        <v>148</v>
      </c>
      <c r="X8" s="77" t="s">
        <v>148</v>
      </c>
      <c r="Y8" s="77" t="s">
        <v>148</v>
      </c>
      <c r="Z8" s="77" t="s">
        <v>148</v>
      </c>
      <c r="AA8" s="77" t="s">
        <v>148</v>
      </c>
      <c r="AB8" s="77" t="s">
        <v>148</v>
      </c>
      <c r="AC8" s="77" t="s">
        <v>148</v>
      </c>
      <c r="AD8" s="77" t="s">
        <v>148</v>
      </c>
      <c r="AE8" s="77" t="s">
        <v>148</v>
      </c>
      <c r="AF8" s="77" t="s">
        <v>148</v>
      </c>
      <c r="AG8" s="77" t="s">
        <v>148</v>
      </c>
      <c r="AH8" s="77" t="s">
        <v>148</v>
      </c>
      <c r="AI8" s="77" t="s">
        <v>148</v>
      </c>
      <c r="AJ8" s="77" t="s">
        <v>148</v>
      </c>
      <c r="AK8" s="77" t="s">
        <v>148</v>
      </c>
      <c r="AL8" s="77" t="s">
        <v>148</v>
      </c>
      <c r="AM8" s="77" t="s">
        <v>148</v>
      </c>
      <c r="AN8" s="77" t="s">
        <v>148</v>
      </c>
      <c r="AO8" s="77" t="s">
        <v>148</v>
      </c>
      <c r="AP8" s="77" t="s">
        <v>148</v>
      </c>
      <c r="AQ8" s="77" t="s">
        <v>148</v>
      </c>
      <c r="AR8" s="77" t="s">
        <v>148</v>
      </c>
      <c r="AS8" s="77" t="s">
        <v>148</v>
      </c>
      <c r="AT8" s="77" t="s">
        <v>148</v>
      </c>
      <c r="AU8" s="77" t="s">
        <v>148</v>
      </c>
      <c r="AV8" s="77" t="s">
        <v>148</v>
      </c>
      <c r="AW8" s="76"/>
    </row>
    <row r="9" spans="2:50" x14ac:dyDescent="0.35">
      <c r="B9" s="71">
        <v>101</v>
      </c>
      <c r="C9" s="33" t="s">
        <v>122</v>
      </c>
      <c r="D9" s="33" t="s">
        <v>63</v>
      </c>
      <c r="E9" s="33">
        <v>0.10161089008638846</v>
      </c>
      <c r="F9" s="33">
        <v>1.6257742413822152E-2</v>
      </c>
      <c r="G9" s="33">
        <v>3.9882274358907467E-3</v>
      </c>
      <c r="I9" s="33">
        <v>1.0923170684286757E-3</v>
      </c>
      <c r="O9" s="33">
        <v>8.1288712069110744E-2</v>
      </c>
      <c r="S9" s="33">
        <v>0.58426261799673362</v>
      </c>
      <c r="W9" s="33">
        <v>3.3023539278076251E-3</v>
      </c>
      <c r="Y9" s="33">
        <v>5.5885989547513641E-3</v>
      </c>
      <c r="Z9" s="33">
        <v>7.3667895312631626E-2</v>
      </c>
      <c r="AB9" s="33">
        <v>0.61982642952696942</v>
      </c>
      <c r="AG9" s="33">
        <v>0.16257742413822149</v>
      </c>
      <c r="AV9" s="33">
        <f>SUM(E9:AU9)</f>
        <v>1.6534632089307559</v>
      </c>
      <c r="AX9" s="72">
        <f>+AV9/$AV$42*100</f>
        <v>10.141884195810116</v>
      </c>
    </row>
    <row r="10" spans="2:50" x14ac:dyDescent="0.35">
      <c r="B10" s="71">
        <v>102</v>
      </c>
      <c r="C10" s="33" t="s">
        <v>121</v>
      </c>
      <c r="D10" s="33" t="s">
        <v>63</v>
      </c>
      <c r="E10" s="33">
        <v>8.2599408971543067E-2</v>
      </c>
      <c r="F10" s="33">
        <v>1.3215905435446889E-2</v>
      </c>
      <c r="G10" s="33">
        <v>1.1357418733587172E-3</v>
      </c>
      <c r="I10" s="33">
        <v>8.8794364644408802E-4</v>
      </c>
      <c r="O10" s="33">
        <v>6.6079527177234448E-2</v>
      </c>
      <c r="S10" s="33">
        <v>0.4749466015863727</v>
      </c>
      <c r="W10" s="33">
        <v>2.68448079157515E-3</v>
      </c>
      <c r="Y10" s="33">
        <v>4.5429674934348687E-3</v>
      </c>
      <c r="Z10" s="33">
        <v>5.9884571504368725E-2</v>
      </c>
      <c r="AB10" s="33">
        <v>0.50385639472641264</v>
      </c>
      <c r="AG10" s="33">
        <v>0.1321590543544689</v>
      </c>
      <c r="AV10" s="33">
        <f>SUM(E10:AU10)</f>
        <v>1.3419925975606601</v>
      </c>
      <c r="AX10" s="72">
        <f>+AV10/$AV$42*100</f>
        <v>8.231409953715275</v>
      </c>
    </row>
    <row r="11" spans="2:50" x14ac:dyDescent="0.35">
      <c r="B11" s="71">
        <v>103</v>
      </c>
      <c r="C11" s="33" t="s">
        <v>120</v>
      </c>
      <c r="D11" s="33" t="s">
        <v>63</v>
      </c>
      <c r="E11" s="33">
        <v>0.10050701017763843</v>
      </c>
      <c r="F11" s="33">
        <v>1.6081121628422144E-2</v>
      </c>
      <c r="G11" s="33">
        <v>1.9850134510083586E-3</v>
      </c>
      <c r="I11" s="33">
        <v>1.0804503594096129E-3</v>
      </c>
      <c r="O11" s="33">
        <v>8.0405608142110729E-2</v>
      </c>
      <c r="S11" s="33">
        <v>0.42715479325496325</v>
      </c>
      <c r="W11" s="33">
        <v>3.2664778307732482E-3</v>
      </c>
      <c r="Y11" s="33">
        <v>5.527885559770112E-3</v>
      </c>
      <c r="Z11" s="33">
        <v>7.2867582378787848E-2</v>
      </c>
      <c r="AB11" s="33">
        <v>0.61309276208359442</v>
      </c>
      <c r="AG11" s="33">
        <v>0.16081121628422146</v>
      </c>
      <c r="AV11" s="33">
        <f>SUM(E11:AU11)</f>
        <v>1.4827799211506996</v>
      </c>
      <c r="AX11" s="72">
        <f>+AV11/$AV$42*100</f>
        <v>9.0949603032943092</v>
      </c>
    </row>
    <row r="12" spans="2:50" x14ac:dyDescent="0.35">
      <c r="B12" s="71">
        <v>105</v>
      </c>
      <c r="C12" s="33" t="s">
        <v>119</v>
      </c>
      <c r="D12" s="33" t="s">
        <v>63</v>
      </c>
      <c r="E12" s="33">
        <v>0</v>
      </c>
      <c r="F12" s="33">
        <v>0</v>
      </c>
      <c r="G12" s="33">
        <v>0</v>
      </c>
      <c r="I12" s="33">
        <v>0</v>
      </c>
      <c r="S12" s="33">
        <v>0</v>
      </c>
      <c r="W12" s="33">
        <v>0</v>
      </c>
      <c r="Y12" s="33">
        <v>0</v>
      </c>
      <c r="AB12" s="33">
        <v>0</v>
      </c>
      <c r="AG12" s="33">
        <v>0</v>
      </c>
      <c r="AV12" s="33">
        <f>SUM(E12:AU12)</f>
        <v>0</v>
      </c>
      <c r="AX12" s="72">
        <f>+AV12/$AV$42*100</f>
        <v>0</v>
      </c>
    </row>
    <row r="13" spans="2:50" x14ac:dyDescent="0.35">
      <c r="B13" s="71">
        <v>106</v>
      </c>
      <c r="C13" s="33" t="s">
        <v>118</v>
      </c>
      <c r="D13" s="33" t="s">
        <v>63</v>
      </c>
      <c r="E13" s="33">
        <v>7.0086925999999992E-5</v>
      </c>
      <c r="F13" s="33">
        <v>8.4524650000000018E-6</v>
      </c>
      <c r="G13" s="33">
        <v>8.5255673999999986E-5</v>
      </c>
      <c r="I13" s="33">
        <v>3.5728798000000001E-6</v>
      </c>
      <c r="S13" s="33">
        <v>1.0782604E-4</v>
      </c>
      <c r="W13" s="33">
        <v>7.7488544000000019E-6</v>
      </c>
      <c r="Y13" s="33">
        <v>7.6026495999999977E-6</v>
      </c>
      <c r="AB13" s="33">
        <v>3.737360200000001E-5</v>
      </c>
      <c r="AG13" s="33">
        <v>2.6042729999999996E-5</v>
      </c>
      <c r="AV13" s="33">
        <f>SUM(E13:AU13)</f>
        <v>3.5396182079999998E-4</v>
      </c>
      <c r="AX13" s="72">
        <f>+AV13/$AV$42*100</f>
        <v>2.1711035219302713E-3</v>
      </c>
    </row>
    <row r="14" spans="2:50" x14ac:dyDescent="0.35">
      <c r="B14" s="71">
        <v>107</v>
      </c>
      <c r="C14" s="33" t="s">
        <v>117</v>
      </c>
      <c r="D14" s="33" t="s">
        <v>63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N14" s="33">
        <v>0</v>
      </c>
      <c r="O14" s="33">
        <v>0</v>
      </c>
      <c r="P14" s="33">
        <v>0</v>
      </c>
      <c r="S14" s="33">
        <v>0</v>
      </c>
      <c r="U14" s="33">
        <v>0</v>
      </c>
      <c r="V14" s="33">
        <v>0</v>
      </c>
      <c r="W14" s="33">
        <v>0</v>
      </c>
      <c r="Y14" s="33">
        <v>0</v>
      </c>
      <c r="AA14" s="33">
        <v>0</v>
      </c>
      <c r="AB14" s="33">
        <v>0</v>
      </c>
      <c r="AC14" s="33">
        <v>0</v>
      </c>
      <c r="AD14" s="33">
        <v>0</v>
      </c>
      <c r="AF14" s="33">
        <v>0</v>
      </c>
      <c r="AG14" s="33">
        <v>0</v>
      </c>
      <c r="AV14" s="33">
        <f>SUM(E14:AU14)</f>
        <v>0</v>
      </c>
      <c r="AX14" s="72">
        <f>+AV14/$AV$42*100</f>
        <v>0</v>
      </c>
    </row>
    <row r="15" spans="2:50" x14ac:dyDescent="0.35">
      <c r="B15" s="33" t="s">
        <v>116</v>
      </c>
      <c r="C15" s="33" t="s">
        <v>115</v>
      </c>
      <c r="D15" s="33" t="s">
        <v>63</v>
      </c>
      <c r="G15" s="33">
        <v>4.0852479231441126E-3</v>
      </c>
      <c r="M15" s="33">
        <v>2.3344273846537785E-3</v>
      </c>
      <c r="S15" s="33">
        <v>0.14590171154086121</v>
      </c>
      <c r="T15" s="33">
        <v>1.225574376943234E-2</v>
      </c>
      <c r="W15" s="33">
        <v>1.1866672538656706E-3</v>
      </c>
      <c r="Y15" s="33">
        <v>1.7158041277205271E-4</v>
      </c>
      <c r="AB15" s="33">
        <v>6.6142109231857073E-3</v>
      </c>
      <c r="AL15" s="33">
        <v>3.8907123077562989E-4</v>
      </c>
      <c r="AM15" s="33">
        <v>2.3344273846537784E-5</v>
      </c>
      <c r="AN15" s="33">
        <v>2.1398917692659644E-3</v>
      </c>
      <c r="AO15" s="33">
        <v>2.7234986154294088E-3</v>
      </c>
      <c r="AP15" s="33">
        <v>1.6340991692576456E-4</v>
      </c>
      <c r="AQ15" s="33">
        <v>4.9320507596704985E-4</v>
      </c>
      <c r="AR15" s="33">
        <v>7.3923533847369686E-4</v>
      </c>
      <c r="AS15" s="33">
        <v>5.0579260000831866E-4</v>
      </c>
      <c r="AT15" s="33">
        <v>4.0852479231441126E-3</v>
      </c>
      <c r="AU15" s="33">
        <v>4.6688547693075568E-5</v>
      </c>
      <c r="AV15" s="33">
        <f>SUM(E15:AU15)</f>
        <v>0.18385897449944444</v>
      </c>
      <c r="AX15" s="72">
        <f>+AV15/$AV$42*100</f>
        <v>1.1277398962748013</v>
      </c>
    </row>
    <row r="16" spans="2:50" x14ac:dyDescent="0.35">
      <c r="B16" s="33" t="s">
        <v>114</v>
      </c>
      <c r="C16" s="33" t="s">
        <v>113</v>
      </c>
      <c r="D16" s="33" t="s">
        <v>63</v>
      </c>
      <c r="G16" s="33">
        <v>3.9507511269826524E-3</v>
      </c>
      <c r="M16" s="33">
        <v>2.2575720725615156E-3</v>
      </c>
      <c r="S16" s="33">
        <v>0.14109825453509472</v>
      </c>
      <c r="T16" s="33">
        <v>1.1852253380947957E-2</v>
      </c>
      <c r="W16" s="33">
        <v>1.1475991368854372E-3</v>
      </c>
      <c r="Y16" s="33">
        <v>1.6593154733327142E-4</v>
      </c>
      <c r="AB16" s="33">
        <v>6.3964542055909611E-3</v>
      </c>
      <c r="AL16" s="33">
        <v>3.7626201209358604E-4</v>
      </c>
      <c r="AM16" s="33">
        <v>2.2575720725615158E-5</v>
      </c>
      <c r="AN16" s="33">
        <v>2.069441066514723E-3</v>
      </c>
      <c r="AO16" s="33">
        <v>2.6338340846551018E-3</v>
      </c>
      <c r="AP16" s="33">
        <v>1.580300450793061E-4</v>
      </c>
      <c r="AQ16" s="33">
        <v>4.757531277485203E-4</v>
      </c>
      <c r="AR16" s="33">
        <v>7.1489782297781343E-4</v>
      </c>
      <c r="AS16" s="33">
        <v>4.8914061572166169E-4</v>
      </c>
      <c r="AT16" s="33">
        <v>3.9507511269826524E-3</v>
      </c>
      <c r="AU16" s="33">
        <v>4.5151441451230316E-5</v>
      </c>
      <c r="AV16" s="33">
        <f>SUM(E16:AU16)</f>
        <v>0.17780465306934673</v>
      </c>
      <c r="AX16" s="72">
        <f>+AV16/$AV$42*100</f>
        <v>1.0906043697649799</v>
      </c>
    </row>
    <row r="17" spans="2:50" x14ac:dyDescent="0.35">
      <c r="B17" s="33" t="s">
        <v>112</v>
      </c>
      <c r="C17" s="33" t="s">
        <v>111</v>
      </c>
      <c r="D17" s="33" t="s">
        <v>63</v>
      </c>
      <c r="G17" s="33">
        <v>4.3677242833564918E-3</v>
      </c>
      <c r="M17" s="33">
        <v>2.4958424476322809E-3</v>
      </c>
      <c r="S17" s="33">
        <v>0.15599015297701754</v>
      </c>
      <c r="T17" s="33">
        <v>1.3103172850069476E-2</v>
      </c>
      <c r="W17" s="33">
        <v>1.2687199108797425E-3</v>
      </c>
      <c r="Y17" s="33">
        <v>1.8344441990097269E-4</v>
      </c>
      <c r="AB17" s="33">
        <v>7.0715536016247964E-3</v>
      </c>
      <c r="AL17" s="33">
        <v>4.1597374127204693E-4</v>
      </c>
      <c r="AM17" s="33">
        <v>2.4958424476322812E-5</v>
      </c>
      <c r="AN17" s="33">
        <v>2.2878555769962577E-3</v>
      </c>
      <c r="AO17" s="33">
        <v>2.9118161889043277E-3</v>
      </c>
      <c r="AP17" s="33">
        <v>1.7470897133425967E-4</v>
      </c>
      <c r="AQ17" s="33">
        <v>5.3230744187190298E-4</v>
      </c>
      <c r="AR17" s="33">
        <v>7.9035010841688918E-4</v>
      </c>
      <c r="AS17" s="33">
        <v>5.4076586365366076E-4</v>
      </c>
      <c r="AT17" s="33">
        <v>4.3677242833564918E-3</v>
      </c>
      <c r="AU17" s="33">
        <v>4.9916848952645624E-5</v>
      </c>
      <c r="AV17" s="33">
        <f>SUM(E17:AU17)</f>
        <v>0.19657698793971612</v>
      </c>
      <c r="AX17" s="72">
        <f>+AV17/$AV$42*100</f>
        <v>1.2057486592247808</v>
      </c>
    </row>
    <row r="18" spans="2:50" x14ac:dyDescent="0.35">
      <c r="B18" s="33" t="s">
        <v>110</v>
      </c>
      <c r="C18" s="33" t="s">
        <v>109</v>
      </c>
      <c r="D18" s="33" t="s">
        <v>63</v>
      </c>
      <c r="G18" s="33">
        <v>3.8780447083275778E-3</v>
      </c>
      <c r="M18" s="33">
        <v>2.2160255476157587E-3</v>
      </c>
      <c r="S18" s="33">
        <v>0.13850159672598489</v>
      </c>
      <c r="T18" s="33">
        <v>1.1634134124982735E-2</v>
      </c>
      <c r="W18" s="33">
        <v>1.1264796533713439E-3</v>
      </c>
      <c r="Y18" s="33">
        <v>1.6287787774975826E-4</v>
      </c>
      <c r="AB18" s="33">
        <v>6.2787390515779843E-3</v>
      </c>
      <c r="AL18" s="33">
        <v>3.6933759126929326E-4</v>
      </c>
      <c r="AM18" s="33">
        <v>2.2160255476157588E-5</v>
      </c>
      <c r="AN18" s="33">
        <v>2.0313567519811126E-3</v>
      </c>
      <c r="AO18" s="33">
        <v>2.5853631388850526E-3</v>
      </c>
      <c r="AP18" s="33">
        <v>1.5512178833310312E-4</v>
      </c>
      <c r="AQ18" s="33">
        <v>4.6417747620112462E-4</v>
      </c>
      <c r="AR18" s="33">
        <v>7.0174142341165695E-4</v>
      </c>
      <c r="AS18" s="33">
        <v>4.8013886865008108E-4</v>
      </c>
      <c r="AT18" s="33">
        <v>3.8780447083275778E-3</v>
      </c>
      <c r="AU18" s="33">
        <v>4.4320510952315176E-5</v>
      </c>
      <c r="AV18" s="33">
        <f>SUM(E18:AU18)</f>
        <v>0.17452966020309751</v>
      </c>
      <c r="AX18" s="72">
        <f>+AV18/$AV$42*100</f>
        <v>1.0705164729117547</v>
      </c>
    </row>
    <row r="19" spans="2:50" x14ac:dyDescent="0.35">
      <c r="B19" s="33" t="s">
        <v>108</v>
      </c>
      <c r="C19" s="33" t="s">
        <v>107</v>
      </c>
      <c r="D19" s="33" t="s">
        <v>63</v>
      </c>
      <c r="G19" s="33">
        <v>3.7966226606132485E-3</v>
      </c>
      <c r="M19" s="33">
        <v>2.1694986632075706E-3</v>
      </c>
      <c r="S19" s="33">
        <v>0.13559366645047322</v>
      </c>
      <c r="T19" s="33">
        <v>1.1389867981839748E-2</v>
      </c>
      <c r="W19" s="33">
        <v>1.1028284871305151E-3</v>
      </c>
      <c r="Y19" s="33">
        <v>1.5945815174575649E-4</v>
      </c>
      <c r="AB19" s="33">
        <v>6.1469128790881166E-3</v>
      </c>
      <c r="AL19" s="33">
        <v>3.6158311053459521E-4</v>
      </c>
      <c r="AM19" s="33">
        <v>2.1694986632075711E-5</v>
      </c>
      <c r="AN19" s="33">
        <v>1.9887071079402736E-3</v>
      </c>
      <c r="AO19" s="33">
        <v>2.5310817737421664E-3</v>
      </c>
      <c r="AP19" s="33">
        <v>1.5186490642452998E-4</v>
      </c>
      <c r="AQ19" s="33">
        <v>4.4876182474185824E-4</v>
      </c>
      <c r="AR19" s="33">
        <v>6.8700791001573074E-4</v>
      </c>
      <c r="AS19" s="33">
        <v>4.7005804369497362E-4</v>
      </c>
      <c r="AT19" s="33">
        <v>3.7966226606132485E-3</v>
      </c>
      <c r="AU19" s="33">
        <v>4.3389973264151422E-5</v>
      </c>
      <c r="AV19" s="33">
        <f>SUM(E19:AU19)</f>
        <v>0.17085962757170176</v>
      </c>
      <c r="AX19" s="72">
        <f>+AV19/$AV$42*100</f>
        <v>1.0480055118323548</v>
      </c>
    </row>
    <row r="20" spans="2:50" x14ac:dyDescent="0.35">
      <c r="B20" s="33" t="s">
        <v>106</v>
      </c>
      <c r="C20" s="33" t="s">
        <v>105</v>
      </c>
      <c r="D20" s="33" t="s">
        <v>63</v>
      </c>
      <c r="G20" s="33">
        <v>3.6881361501388691E-3</v>
      </c>
      <c r="M20" s="33">
        <v>2.1075063715079254E-3</v>
      </c>
      <c r="S20" s="33">
        <v>0.13171914821924535</v>
      </c>
      <c r="T20" s="33">
        <v>1.1064408450416608E-2</v>
      </c>
      <c r="W20" s="33">
        <v>1.0713157388498617E-3</v>
      </c>
      <c r="Y20" s="33">
        <v>1.549017183058325E-4</v>
      </c>
      <c r="AB20" s="33">
        <v>5.9712680526057887E-3</v>
      </c>
      <c r="AL20" s="33">
        <v>3.5125106191798752E-4</v>
      </c>
      <c r="AM20" s="33">
        <v>2.1075063715079254E-5</v>
      </c>
      <c r="AN20" s="33">
        <v>1.9318808405489316E-3</v>
      </c>
      <c r="AO20" s="33">
        <v>2.458757433425913E-3</v>
      </c>
      <c r="AP20" s="33">
        <v>1.4752544600555478E-4</v>
      </c>
      <c r="AQ20" s="33">
        <v>4.390821352277933E-4</v>
      </c>
      <c r="AR20" s="33">
        <v>6.6737701764417619E-4</v>
      </c>
      <c r="AS20" s="33">
        <v>4.5662638049338383E-4</v>
      </c>
      <c r="AT20" s="33">
        <v>3.6881361501388691E-3</v>
      </c>
      <c r="AU20" s="33">
        <v>4.2150127430158508E-5</v>
      </c>
      <c r="AV20" s="33">
        <f>SUM(E20:AU20)</f>
        <v>0.16598054635761811</v>
      </c>
      <c r="AX20" s="72">
        <f>+AV20/$AV$42*100</f>
        <v>1.0180785824710488</v>
      </c>
    </row>
    <row r="21" spans="2:50" x14ac:dyDescent="0.35">
      <c r="B21" s="33" t="s">
        <v>104</v>
      </c>
      <c r="C21" s="33" t="s">
        <v>103</v>
      </c>
      <c r="D21" s="33" t="s">
        <v>63</v>
      </c>
      <c r="G21" s="33">
        <v>3.8097147156629543E-3</v>
      </c>
      <c r="M21" s="33">
        <v>2.1769798375216877E-3</v>
      </c>
      <c r="S21" s="33">
        <v>0.13606123984510549</v>
      </c>
      <c r="T21" s="33">
        <v>1.1429144146988863E-2</v>
      </c>
      <c r="W21" s="33">
        <v>1.1066314174068578E-3</v>
      </c>
      <c r="Y21" s="33">
        <v>1.6000801805784407E-4</v>
      </c>
      <c r="AB21" s="33">
        <v>6.1681095396447843E-3</v>
      </c>
      <c r="AL21" s="33">
        <v>3.6282997292028135E-4</v>
      </c>
      <c r="AM21" s="33">
        <v>2.176979837521688E-5</v>
      </c>
      <c r="AN21" s="33">
        <v>1.9955648510615476E-3</v>
      </c>
      <c r="AO21" s="33">
        <v>2.5398098104419697E-3</v>
      </c>
      <c r="AP21" s="33">
        <v>1.5238858862651818E-4</v>
      </c>
      <c r="AQ21" s="33">
        <v>4.593456143406298E-4</v>
      </c>
      <c r="AR21" s="33">
        <v>6.8937694854853454E-4</v>
      </c>
      <c r="AS21" s="33">
        <v>4.7167896479636569E-4</v>
      </c>
      <c r="AT21" s="33">
        <v>3.8097147156629543E-3</v>
      </c>
      <c r="AU21" s="33">
        <v>4.3539596750433761E-5</v>
      </c>
      <c r="AV21" s="33">
        <f>SUM(E21:AU21)</f>
        <v>0.17145784638191294</v>
      </c>
      <c r="AX21" s="72">
        <f>+AV21/$AV$42*100</f>
        <v>1.0516748199029229</v>
      </c>
    </row>
    <row r="22" spans="2:50" x14ac:dyDescent="0.35">
      <c r="B22" s="43">
        <v>202</v>
      </c>
      <c r="C22" s="37" t="s">
        <v>101</v>
      </c>
      <c r="D22" s="71" t="s">
        <v>63</v>
      </c>
      <c r="AO22" s="33">
        <v>1.5242606371883909E-4</v>
      </c>
      <c r="AV22" s="33">
        <f>SUM(E22:AU22)</f>
        <v>1.5242606371883909E-4</v>
      </c>
      <c r="AX22" s="72">
        <f>+AV22/$AV$42*100</f>
        <v>9.3493914972521104E-4</v>
      </c>
    </row>
    <row r="23" spans="2:50" x14ac:dyDescent="0.35">
      <c r="B23" s="71">
        <v>204</v>
      </c>
      <c r="C23" s="71" t="s">
        <v>98</v>
      </c>
      <c r="D23" s="71" t="s">
        <v>63</v>
      </c>
      <c r="G23" s="33">
        <v>6.370411390059801E-4</v>
      </c>
      <c r="I23" s="75">
        <v>3.8254595631229865E-7</v>
      </c>
      <c r="M23" s="33">
        <v>3.6191738065801375E-4</v>
      </c>
      <c r="O23" s="75">
        <v>1.9203341156809737E-7</v>
      </c>
      <c r="S23" s="33">
        <v>2.2619836291125857E-2</v>
      </c>
      <c r="T23" s="33">
        <v>1.2853135069922104E-2</v>
      </c>
      <c r="W23" s="75">
        <v>1.8398470229010573E-4</v>
      </c>
      <c r="Y23" s="75">
        <v>2.6600927478364014E-5</v>
      </c>
      <c r="AA23" s="75">
        <v>1.1038930798711373E-6</v>
      </c>
      <c r="AB23" s="33">
        <v>1.0272330010057367E-3</v>
      </c>
      <c r="AG23" s="75">
        <v>1.8122416619323135E-7</v>
      </c>
      <c r="AL23" s="75">
        <v>6.03195634430023E-5</v>
      </c>
      <c r="AM23" s="75">
        <v>3.619173806580138E-6</v>
      </c>
      <c r="AN23" s="33">
        <v>3.3175759893651265E-4</v>
      </c>
      <c r="AO23" s="33">
        <v>4.222369441010161E-4</v>
      </c>
      <c r="AP23" s="75">
        <v>2.5334216646060963E-5</v>
      </c>
      <c r="AQ23" s="75">
        <v>1.5079890860750572E-4</v>
      </c>
      <c r="AR23" s="75">
        <v>1.1460717054170436E-4</v>
      </c>
      <c r="AS23" s="75">
        <v>7.8415432475902977E-5</v>
      </c>
      <c r="AT23" s="33">
        <v>6.3335541615152388E-4</v>
      </c>
      <c r="AU23" s="75">
        <v>7.238347613160276E-6</v>
      </c>
      <c r="AV23" s="33">
        <f>SUM(E23:AU23)</f>
        <v>3.9539290980423088E-2</v>
      </c>
      <c r="AX23" s="72">
        <f>+AV23/$AV$42*100</f>
        <v>0.24252303174450837</v>
      </c>
    </row>
    <row r="24" spans="2:50" x14ac:dyDescent="0.35">
      <c r="B24" s="71">
        <v>204</v>
      </c>
      <c r="C24" s="71" t="s">
        <v>97</v>
      </c>
      <c r="D24" s="71" t="s">
        <v>63</v>
      </c>
      <c r="G24" s="33">
        <v>2.234156854957834E-5</v>
      </c>
      <c r="M24" s="33">
        <v>1.2766610599759051E-5</v>
      </c>
      <c r="S24" s="33">
        <v>7.9791316248494057E-4</v>
      </c>
      <c r="T24" s="33">
        <v>6.7024705648735029E-5</v>
      </c>
      <c r="W24" s="33">
        <v>6.4896937215441825E-6</v>
      </c>
      <c r="Y24" s="33">
        <v>9.3834587908229027E-7</v>
      </c>
      <c r="AB24" s="33">
        <v>3.6172063365983981E-5</v>
      </c>
      <c r="AL24" s="33">
        <v>2.1277684332931758E-6</v>
      </c>
      <c r="AM24" s="33">
        <v>1.276661059975905E-7</v>
      </c>
      <c r="AN24" s="33">
        <v>1.1702726383112467E-5</v>
      </c>
      <c r="AO24" s="33">
        <v>1.4894379033052229E-5</v>
      </c>
      <c r="AP24" s="33">
        <v>8.9366274198313384E-7</v>
      </c>
      <c r="AQ24" s="33">
        <v>5.3194210832329381E-6</v>
      </c>
      <c r="AR24" s="33">
        <v>4.0427600232570338E-6</v>
      </c>
      <c r="AS24" s="33">
        <v>2.7660989632811279E-6</v>
      </c>
      <c r="AT24" s="33">
        <v>2.234156854957834E-5</v>
      </c>
      <c r="AU24" s="33">
        <v>2.5533221199518099E-7</v>
      </c>
      <c r="AV24" s="33">
        <f>SUM(E24:AU24)</f>
        <v>1.0081175337784067E-3</v>
      </c>
      <c r="AX24" s="72">
        <f>+AV24/$AV$42*100</f>
        <v>6.1835130217127591E-3</v>
      </c>
    </row>
    <row r="25" spans="2:50" x14ac:dyDescent="0.35">
      <c r="B25" s="71">
        <v>204</v>
      </c>
      <c r="C25" s="71" t="s">
        <v>96</v>
      </c>
      <c r="D25" s="71" t="s">
        <v>63</v>
      </c>
      <c r="G25" s="33">
        <v>6.7790901736136753E-4</v>
      </c>
      <c r="M25" s="33">
        <v>3.8737658134935292E-4</v>
      </c>
      <c r="S25" s="33">
        <v>2.4211036334334558E-2</v>
      </c>
      <c r="T25" s="33">
        <v>9.3616007159426969E-3</v>
      </c>
      <c r="W25" s="33">
        <v>1.9691642885258774E-4</v>
      </c>
      <c r="Y25" s="33">
        <v>2.8472178729177445E-5</v>
      </c>
      <c r="AB25" s="33">
        <v>1.0975669804898333E-3</v>
      </c>
      <c r="AL25" s="33">
        <v>6.45627635582255E-5</v>
      </c>
      <c r="AM25" s="33">
        <v>3.8737658134935293E-6</v>
      </c>
      <c r="AN25" s="33">
        <v>3.5509519957024026E-4</v>
      </c>
      <c r="AO25" s="33">
        <v>4.5193934490757852E-4</v>
      </c>
      <c r="AP25" s="33">
        <v>2.7116360694454708E-5</v>
      </c>
      <c r="AQ25" s="33">
        <v>1.6140690889556372E-4</v>
      </c>
      <c r="AR25" s="33">
        <v>1.2266925076062844E-4</v>
      </c>
      <c r="AS25" s="33">
        <v>8.3931592625693114E-5</v>
      </c>
      <c r="AT25" s="33">
        <v>6.7790901736136753E-4</v>
      </c>
      <c r="AU25" s="33">
        <v>7.7475316269870586E-6</v>
      </c>
      <c r="AV25" s="33">
        <f>SUM(E25:AU25)</f>
        <v>3.7917129972873817E-2</v>
      </c>
      <c r="AX25" s="72">
        <f>+AV25/$AV$42*100</f>
        <v>0.23257314656008857</v>
      </c>
    </row>
    <row r="26" spans="2:50" x14ac:dyDescent="0.35">
      <c r="B26" s="71">
        <v>204</v>
      </c>
      <c r="C26" s="71" t="s">
        <v>95</v>
      </c>
      <c r="D26" s="71" t="s">
        <v>63</v>
      </c>
      <c r="G26" s="33">
        <v>7.8770315235546549E-5</v>
      </c>
      <c r="M26" s="33">
        <v>4.5011608706026603E-5</v>
      </c>
      <c r="S26" s="33">
        <v>2.8132255441266629E-3</v>
      </c>
      <c r="T26" s="33">
        <v>1.0877805437289761E-3</v>
      </c>
      <c r="W26" s="33">
        <v>2.2880901092230184E-5</v>
      </c>
      <c r="Y26" s="33">
        <v>3.3083532398929551E-6</v>
      </c>
      <c r="AB26" s="33">
        <v>1.2753289133374203E-4</v>
      </c>
      <c r="AL26" s="33">
        <v>7.501934784337768E-6</v>
      </c>
      <c r="AM26" s="33">
        <v>4.5011608706026603E-7</v>
      </c>
      <c r="AN26" s="33">
        <v>4.1260641313857726E-5</v>
      </c>
      <c r="AO26" s="33">
        <v>5.251354349036437E-5</v>
      </c>
      <c r="AP26" s="33">
        <v>3.1508126094218621E-6</v>
      </c>
      <c r="AQ26" s="33">
        <v>1.8754836960844418E-5</v>
      </c>
      <c r="AR26" s="33">
        <v>1.4253676090241758E-5</v>
      </c>
      <c r="AS26" s="33">
        <v>9.752515219639097E-6</v>
      </c>
      <c r="AT26" s="33">
        <v>7.8770315235546549E-5</v>
      </c>
      <c r="AU26" s="33">
        <v>9.0023217412053205E-7</v>
      </c>
      <c r="AV26" s="33">
        <f>SUM(E26:AU26)</f>
        <v>4.4058187814285102E-3</v>
      </c>
      <c r="AX26" s="72">
        <f>+AV26/$AV$42*100</f>
        <v>2.7024069013224985E-2</v>
      </c>
    </row>
    <row r="27" spans="2:50" x14ac:dyDescent="0.35">
      <c r="B27" s="71">
        <v>204</v>
      </c>
      <c r="C27" s="71" t="s">
        <v>94</v>
      </c>
      <c r="D27" s="71" t="s">
        <v>63</v>
      </c>
      <c r="G27" s="33">
        <v>4.8437180046764159E-4</v>
      </c>
      <c r="I27" s="33">
        <v>2.4167106726550562E-6</v>
      </c>
      <c r="M27" s="33">
        <v>2.6176830437508292E-4</v>
      </c>
      <c r="O27" s="33">
        <v>1.4780621137618974E-6</v>
      </c>
      <c r="S27" s="33">
        <v>1.6360519023442686E-2</v>
      </c>
      <c r="T27" s="33">
        <v>7.0674226022992434E-2</v>
      </c>
      <c r="W27" s="33">
        <v>1.331432193516149E-4</v>
      </c>
      <c r="Y27" s="33">
        <v>1.9239970371568597E-5</v>
      </c>
      <c r="AA27" s="33">
        <v>8.4994331375916971E-6</v>
      </c>
      <c r="AB27" s="33">
        <v>7.5531152205158734E-4</v>
      </c>
      <c r="AG27" s="33">
        <v>1.394443027301306E-6</v>
      </c>
      <c r="AL27" s="33">
        <v>4.3628050729180503E-5</v>
      </c>
      <c r="AM27" s="33">
        <v>2.6176830437508299E-6</v>
      </c>
      <c r="AN27" s="33">
        <v>2.3995427901049273E-4</v>
      </c>
      <c r="AO27" s="33">
        <v>3.0539635510426347E-4</v>
      </c>
      <c r="AP27" s="33">
        <v>1.8323781306255808E-5</v>
      </c>
      <c r="AQ27" s="33">
        <v>1.0907012682295125E-4</v>
      </c>
      <c r="AR27" s="33">
        <v>8.2893296385442943E-5</v>
      </c>
      <c r="AS27" s="33">
        <v>5.6716465947934652E-5</v>
      </c>
      <c r="AT27" s="33">
        <v>4.5809453265639526E-4</v>
      </c>
      <c r="AU27" s="33">
        <v>5.2353660875016597E-6</v>
      </c>
      <c r="AV27" s="33">
        <f>SUM(E27:AU27)</f>
        <v>9.0024298449098095E-2</v>
      </c>
      <c r="AX27" s="72">
        <f>+AV27/$AV$42*100</f>
        <v>0.55218404906040863</v>
      </c>
    </row>
    <row r="28" spans="2:50" x14ac:dyDescent="0.35">
      <c r="B28" s="71">
        <v>205</v>
      </c>
      <c r="C28" s="71" t="s">
        <v>93</v>
      </c>
      <c r="D28" s="71" t="s">
        <v>63</v>
      </c>
      <c r="G28" s="33">
        <v>1.1638425662431082E-5</v>
      </c>
      <c r="M28" s="33">
        <v>6.65052894996062E-6</v>
      </c>
      <c r="S28" s="33">
        <v>4.1565805937253869E-4</v>
      </c>
      <c r="T28" s="33">
        <v>3.4915276987293257E-5</v>
      </c>
      <c r="W28" s="33">
        <v>3.3806855495633151E-6</v>
      </c>
      <c r="Y28" s="33">
        <v>4.8881387782210564E-7</v>
      </c>
      <c r="AB28" s="33">
        <v>1.8843165358221757E-5</v>
      </c>
      <c r="AL28" s="33">
        <v>1.1084214916601033E-6</v>
      </c>
      <c r="AM28" s="33">
        <v>6.6505289499606186E-8</v>
      </c>
      <c r="AN28" s="33">
        <v>6.0963182041305684E-6</v>
      </c>
      <c r="AO28" s="33">
        <v>7.7589504416207217E-6</v>
      </c>
      <c r="AP28" s="33">
        <v>4.6553702649724342E-7</v>
      </c>
      <c r="AQ28" s="33">
        <v>2.7710537291502584E-6</v>
      </c>
      <c r="AR28" s="33">
        <v>2.1060008341541961E-6</v>
      </c>
      <c r="AS28" s="33">
        <v>1.4409479391581343E-6</v>
      </c>
      <c r="AT28" s="33">
        <v>1.1638425662431082E-5</v>
      </c>
      <c r="AU28" s="33">
        <v>1.3301057899921237E-7</v>
      </c>
      <c r="AV28" s="33">
        <f>SUM(E28:AU28)</f>
        <v>5.2516012695513227E-4</v>
      </c>
      <c r="AX28" s="72">
        <f>+AV28/$AV$42*100</f>
        <v>3.221186394150327E-3</v>
      </c>
    </row>
    <row r="29" spans="2:50" x14ac:dyDescent="0.35">
      <c r="B29" s="71">
        <v>205</v>
      </c>
      <c r="C29" s="71" t="s">
        <v>92</v>
      </c>
      <c r="D29" s="71" t="s">
        <v>63</v>
      </c>
      <c r="G29" s="33">
        <v>1.1565402188867934E-5</v>
      </c>
      <c r="M29" s="33">
        <v>6.6088012507816795E-6</v>
      </c>
      <c r="S29" s="33">
        <v>4.1305007817385485E-4</v>
      </c>
      <c r="T29" s="33">
        <v>3.4696206566603816E-5</v>
      </c>
      <c r="W29" s="33">
        <v>3.3594739691473525E-6</v>
      </c>
      <c r="Y29" s="33">
        <v>4.8574689193245348E-7</v>
      </c>
      <c r="AB29" s="33">
        <v>1.8724936877214757E-5</v>
      </c>
      <c r="AL29" s="33">
        <v>1.1014668751302798E-6</v>
      </c>
      <c r="AM29" s="33">
        <v>6.6088012507816786E-8</v>
      </c>
      <c r="AN29" s="33">
        <v>6.0580678132165394E-6</v>
      </c>
      <c r="AO29" s="33">
        <v>7.7102681259119563E-6</v>
      </c>
      <c r="AP29" s="33">
        <v>4.6261608755471753E-7</v>
      </c>
      <c r="AQ29" s="33">
        <v>2.7536671878256988E-6</v>
      </c>
      <c r="AR29" s="33">
        <v>2.0927870627475315E-6</v>
      </c>
      <c r="AS29" s="33">
        <v>1.4319069376693638E-6</v>
      </c>
      <c r="AT29" s="33">
        <v>1.1565402188867934E-5</v>
      </c>
      <c r="AU29" s="33">
        <v>1.3217602501563357E-7</v>
      </c>
      <c r="AV29" s="33">
        <f>SUM(E29:AU29)</f>
        <v>5.2186509223485023E-4</v>
      </c>
      <c r="AX29" s="72">
        <f>+AV29/$AV$42*100</f>
        <v>3.200975566129615E-3</v>
      </c>
    </row>
    <row r="30" spans="2:50" x14ac:dyDescent="0.35">
      <c r="B30" s="71">
        <v>205</v>
      </c>
      <c r="C30" s="71" t="s">
        <v>91</v>
      </c>
      <c r="D30" s="71" t="s">
        <v>63</v>
      </c>
      <c r="G30" s="33">
        <v>2.351744057850352E-6</v>
      </c>
      <c r="M30" s="33">
        <v>1.3438537473430581E-6</v>
      </c>
      <c r="S30" s="33">
        <v>8.3990859208941124E-5</v>
      </c>
      <c r="T30" s="33">
        <v>7.0552321735510554E-6</v>
      </c>
      <c r="W30" s="33">
        <v>6.831256548993877E-7</v>
      </c>
      <c r="Y30" s="33">
        <v>9.8773250429714784E-8</v>
      </c>
      <c r="AB30" s="33">
        <v>3.8075856174719985E-6</v>
      </c>
      <c r="AL30" s="33">
        <v>2.2397562455717635E-7</v>
      </c>
      <c r="AM30" s="33">
        <v>1.3438537473430578E-8</v>
      </c>
      <c r="AN30" s="33">
        <v>1.23186593506447E-6</v>
      </c>
      <c r="AO30" s="33">
        <v>1.5678293719002342E-6</v>
      </c>
      <c r="AP30" s="33">
        <v>9.4069762314014044E-8</v>
      </c>
      <c r="AQ30" s="33">
        <v>5.5993906139294087E-7</v>
      </c>
      <c r="AR30" s="33">
        <v>4.2555368665863506E-7</v>
      </c>
      <c r="AS30" s="33">
        <v>2.9116831192432925E-7</v>
      </c>
      <c r="AT30" s="33">
        <v>2.351744057850352E-6</v>
      </c>
      <c r="AU30" s="33">
        <v>2.6877074946861157E-8</v>
      </c>
      <c r="AV30" s="33">
        <f>SUM(E30:AU30)</f>
        <v>1.0611763513456915E-4</v>
      </c>
      <c r="AX30" s="72">
        <f>+AV30/$AV$42*100</f>
        <v>6.5089610754871167E-4</v>
      </c>
    </row>
    <row r="31" spans="2:50" x14ac:dyDescent="0.35">
      <c r="B31" s="71">
        <v>205</v>
      </c>
      <c r="C31" s="71" t="s">
        <v>89</v>
      </c>
      <c r="D31" s="71" t="s">
        <v>63</v>
      </c>
      <c r="G31" s="33">
        <v>0.90811974227851933</v>
      </c>
      <c r="I31" s="33">
        <v>7.4437447444727098</v>
      </c>
      <c r="M31" s="33">
        <v>1.7861750580228548E-3</v>
      </c>
      <c r="O31" s="33">
        <v>1.4279398355055014E-3</v>
      </c>
      <c r="S31" s="33">
        <v>0.11163594112642844</v>
      </c>
      <c r="T31" s="33">
        <v>0.10272886797732306</v>
      </c>
      <c r="W31" s="33">
        <v>9.0797232116161786E-4</v>
      </c>
      <c r="Y31" s="33">
        <v>1.3128386676467983E-4</v>
      </c>
      <c r="AB31" s="33">
        <v>4.6167258438963063E-2</v>
      </c>
      <c r="AL31" s="33">
        <v>2.9769584300380918E-4</v>
      </c>
      <c r="AM31" s="33">
        <v>1.7861750580228552E-5</v>
      </c>
      <c r="AN31" s="33">
        <v>1.6373271365209506E-3</v>
      </c>
      <c r="AO31" s="33">
        <v>2.0838709010266641E-3</v>
      </c>
      <c r="AP31" s="33">
        <v>1.2503225406159985E-4</v>
      </c>
      <c r="AQ31" s="33">
        <v>7.4423960750952289E-4</v>
      </c>
      <c r="AR31" s="33">
        <v>5.6562210170723736E-4</v>
      </c>
      <c r="AS31" s="33">
        <v>3.8700459590495194E-4</v>
      </c>
      <c r="AT31" s="33">
        <v>3.1258063515399964E-3</v>
      </c>
      <c r="AU31" s="33">
        <v>3.5723501160457104E-5</v>
      </c>
      <c r="AV31" s="33">
        <f>SUM(E31:AU31)</f>
        <v>8.6256701094184116</v>
      </c>
      <c r="AX31" s="72">
        <f>+AV31/$AV$42*100</f>
        <v>52.907465305837256</v>
      </c>
    </row>
    <row r="32" spans="2:50" x14ac:dyDescent="0.35">
      <c r="B32" s="71">
        <v>206</v>
      </c>
      <c r="C32" s="71" t="s">
        <v>88</v>
      </c>
      <c r="D32" s="71" t="s">
        <v>63</v>
      </c>
      <c r="G32" s="33">
        <v>6.8964081982637981E-2</v>
      </c>
      <c r="I32" s="33">
        <v>8.0091925209393976E-3</v>
      </c>
      <c r="M32" s="33">
        <v>4.2092416716344987E-5</v>
      </c>
      <c r="O32" s="33">
        <v>3.5626621968677072E-4</v>
      </c>
      <c r="S32" s="33">
        <v>2.6307760447715619E-3</v>
      </c>
      <c r="T32" s="33">
        <v>1.0172334039783373E-3</v>
      </c>
      <c r="V32" s="33">
        <v>2.8441941422818246E-4</v>
      </c>
      <c r="W32" s="33">
        <v>3.5651138653435151E-4</v>
      </c>
      <c r="X32" s="33">
        <v>8.0911238893582608E-5</v>
      </c>
      <c r="Y32" s="33">
        <v>6.3033407819766704E-6</v>
      </c>
      <c r="AA32" s="33">
        <v>6.3723349668816452E-4</v>
      </c>
      <c r="AB32" s="33">
        <v>4.8893044762741231E-3</v>
      </c>
      <c r="AC32" s="33">
        <v>1.4138646986008087E-4</v>
      </c>
      <c r="AG32" s="33">
        <v>2.5598239788487547E-4</v>
      </c>
      <c r="AL32" s="33">
        <v>7.0154027860574986E-6</v>
      </c>
      <c r="AM32" s="33">
        <v>4.2092416716344979E-7</v>
      </c>
      <c r="AN32" s="33">
        <v>3.8584715323316248E-5</v>
      </c>
      <c r="AO32" s="33">
        <v>4.9107819502402498E-5</v>
      </c>
      <c r="AP32" s="33">
        <v>2.9464691701441492E-6</v>
      </c>
      <c r="AQ32" s="33">
        <v>1.7538506965143748E-5</v>
      </c>
      <c r="AR32" s="33">
        <v>1.3329265293509248E-5</v>
      </c>
      <c r="AS32" s="33">
        <v>9.1200236218747478E-6</v>
      </c>
      <c r="AT32" s="33">
        <v>7.3661729253603737E-5</v>
      </c>
      <c r="AU32" s="33">
        <v>8.4184833432689958E-7</v>
      </c>
      <c r="AV32" s="33">
        <f>SUM(E32:AU32)</f>
        <v>8.7884261514293308E-2</v>
      </c>
      <c r="AX32" s="72">
        <f>+AV32/$AV$42*100</f>
        <v>0.53905765674014527</v>
      </c>
    </row>
    <row r="33" spans="2:50" x14ac:dyDescent="0.35">
      <c r="B33" s="43">
        <v>302</v>
      </c>
      <c r="C33" s="37" t="s">
        <v>84</v>
      </c>
      <c r="D33" s="71" t="s">
        <v>63</v>
      </c>
      <c r="G33" s="33">
        <v>1.0679537366916915E-3</v>
      </c>
      <c r="O33" s="33">
        <v>2.350837729399442E-5</v>
      </c>
      <c r="W33" s="33">
        <v>1.9514205964064268E-5</v>
      </c>
      <c r="Y33" s="33">
        <v>3.4326920837477445E-7</v>
      </c>
      <c r="AA33" s="33">
        <v>1.825993874765327E-5</v>
      </c>
      <c r="AB33" s="33">
        <v>4.4203786364775829E-4</v>
      </c>
      <c r="AG33" s="33">
        <v>1.709091299255176E-5</v>
      </c>
      <c r="AV33" s="33">
        <f>SUM(E33:AU33)</f>
        <v>1.5887083045460885E-3</v>
      </c>
      <c r="AX33" s="72">
        <f>+AV33/$AV$42*100</f>
        <v>9.7446955932256381E-3</v>
      </c>
    </row>
    <row r="34" spans="2:50" x14ac:dyDescent="0.35">
      <c r="B34" s="43">
        <v>401</v>
      </c>
      <c r="C34" s="37" t="s">
        <v>83</v>
      </c>
      <c r="D34" s="71" t="s">
        <v>63</v>
      </c>
      <c r="G34" s="33">
        <v>2.8920476492646125E-4</v>
      </c>
      <c r="O34" s="33">
        <v>4.9084127621808601E-5</v>
      </c>
      <c r="W34" s="33">
        <v>7.9675619146063742E-6</v>
      </c>
      <c r="X34" s="33">
        <v>2.1504474375062183E-9</v>
      </c>
      <c r="Y34" s="33">
        <v>4.833789240946249E-7</v>
      </c>
      <c r="AA34" s="33">
        <v>1.7842989186926594E-5</v>
      </c>
      <c r="AB34" s="33">
        <v>6.2052935360596112E-4</v>
      </c>
      <c r="AG34" s="33">
        <v>3.1628023611966457E-5</v>
      </c>
      <c r="AV34" s="33">
        <f>SUM(E34:AU34)</f>
        <v>1.0167423502392625E-3</v>
      </c>
      <c r="AX34" s="72">
        <f>+AV34/$AV$42*100</f>
        <v>6.2364152509753511E-3</v>
      </c>
    </row>
    <row r="35" spans="2:50" x14ac:dyDescent="0.35">
      <c r="B35" s="43">
        <v>402</v>
      </c>
      <c r="C35" s="37" t="s">
        <v>82</v>
      </c>
      <c r="D35" s="71" t="s">
        <v>63</v>
      </c>
      <c r="G35" s="33">
        <v>6.1478997299946859E-5</v>
      </c>
      <c r="O35" s="33">
        <v>3.0931913407473255E-7</v>
      </c>
      <c r="W35" s="33">
        <v>1.1972618437489649E-7</v>
      </c>
      <c r="X35" s="33">
        <v>2.471415974997864E-10</v>
      </c>
      <c r="Y35" s="33">
        <v>1.213300147498951E-9</v>
      </c>
      <c r="AA35" s="33">
        <v>5.2875320399954292E-7</v>
      </c>
      <c r="AB35" s="33">
        <v>1.9848740782482841E-5</v>
      </c>
      <c r="AG35" s="33">
        <v>4.3002970132462826E-7</v>
      </c>
      <c r="AV35" s="33">
        <f>SUM(E35:AU35)</f>
        <v>8.2717026747948502E-5</v>
      </c>
      <c r="AX35" s="72">
        <f>+AV35/$AV$42*100</f>
        <v>5.0736327350272084E-4</v>
      </c>
    </row>
    <row r="36" spans="2:50" x14ac:dyDescent="0.35">
      <c r="B36" s="43">
        <v>407</v>
      </c>
      <c r="C36" s="37" t="s">
        <v>80</v>
      </c>
      <c r="D36" s="71" t="s">
        <v>63</v>
      </c>
      <c r="G36" s="33">
        <v>5.7573120251515708E-5</v>
      </c>
      <c r="I36" s="33">
        <v>3.5545271535155408E-6</v>
      </c>
      <c r="O36" s="33">
        <v>3.8611305975773352E-6</v>
      </c>
      <c r="T36" s="33">
        <v>1.3586862342254399E-7</v>
      </c>
      <c r="W36" s="33">
        <v>2.0518832757176769E-7</v>
      </c>
      <c r="AA36" s="33">
        <v>2.2218238485006065E-5</v>
      </c>
      <c r="AB36" s="33">
        <v>3.4437187409445956E-5</v>
      </c>
      <c r="AG36" s="33">
        <v>3.6404623976659466E-6</v>
      </c>
      <c r="AV36" s="33">
        <f>SUM(E36:AU36)</f>
        <v>1.2562572324572089E-4</v>
      </c>
      <c r="AX36" s="72">
        <f>+AV36/$AV$42*100</f>
        <v>7.7055330308613387E-4</v>
      </c>
    </row>
    <row r="37" spans="2:50" x14ac:dyDescent="0.35">
      <c r="B37" s="71">
        <v>501</v>
      </c>
      <c r="C37" s="71" t="s">
        <v>147</v>
      </c>
      <c r="D37" s="71" t="s">
        <v>63</v>
      </c>
      <c r="G37" s="33">
        <v>0.17987139003721545</v>
      </c>
      <c r="I37" s="33">
        <v>0.26347964443577693</v>
      </c>
      <c r="O37" s="33">
        <v>5.7910662292986331E-3</v>
      </c>
      <c r="R37" s="33">
        <v>5.4988230236083998E-5</v>
      </c>
      <c r="T37" s="33">
        <v>4.3033012899594554E-2</v>
      </c>
      <c r="U37" s="33">
        <v>6.315753957773311E-2</v>
      </c>
      <c r="W37" s="33">
        <v>2.7248443501015001E-2</v>
      </c>
      <c r="AA37" s="33">
        <v>1.2334680304287023E-2</v>
      </c>
      <c r="AB37" s="33">
        <v>6.6781960630969833E-2</v>
      </c>
      <c r="AG37" s="33">
        <v>9.9107532829159802E-3</v>
      </c>
      <c r="AV37" s="33">
        <f>SUM(E37:AU37)</f>
        <v>0.67166347912904256</v>
      </c>
      <c r="AX37" s="72">
        <f>+AV37/$AV$42*100</f>
        <v>4.1197972758563788</v>
      </c>
    </row>
    <row r="38" spans="2:50" ht="15" customHeight="1" x14ac:dyDescent="0.35">
      <c r="B38" s="71">
        <v>502</v>
      </c>
      <c r="C38" s="71" t="s">
        <v>146</v>
      </c>
      <c r="D38" s="71" t="s">
        <v>63</v>
      </c>
      <c r="G38" s="33">
        <v>0.43916151093766059</v>
      </c>
      <c r="I38" s="33">
        <v>0</v>
      </c>
      <c r="L38" s="33">
        <v>2.1700952380952379E-3</v>
      </c>
      <c r="O38" s="33">
        <v>7.1034052529159565E-3</v>
      </c>
      <c r="T38" s="33">
        <v>0</v>
      </c>
      <c r="V38" s="58">
        <v>4.2304423238152828E-3</v>
      </c>
      <c r="W38" s="33">
        <v>7.4601723733527206E-2</v>
      </c>
      <c r="X38" s="33">
        <v>1.4565072469623431E-3</v>
      </c>
      <c r="Y38" s="33">
        <v>1.1307188072254752E-2</v>
      </c>
      <c r="AA38" s="33">
        <v>9.3325831994330893E-2</v>
      </c>
      <c r="AB38" s="33">
        <v>0.33775814998656722</v>
      </c>
      <c r="AG38" s="33">
        <v>2.2917481061164192E-3</v>
      </c>
      <c r="AH38" s="33">
        <v>1.9133333333333333E-8</v>
      </c>
      <c r="AI38" s="33">
        <v>8.2113333333333326E-7</v>
      </c>
      <c r="AJ38" s="33">
        <v>0</v>
      </c>
      <c r="AK38" s="33">
        <v>4.8730617106534371E-4</v>
      </c>
      <c r="AV38" s="33">
        <f>SUM(E38:AU38)</f>
        <v>0.97389474932997788</v>
      </c>
      <c r="AX38" s="72">
        <f>+AV38/$AV$42*100</f>
        <v>5.9735999647669171</v>
      </c>
    </row>
    <row r="39" spans="2:50" x14ac:dyDescent="0.35">
      <c r="B39" s="50" t="s">
        <v>70</v>
      </c>
      <c r="C39" s="71" t="s">
        <v>69</v>
      </c>
      <c r="D39" s="71" t="s">
        <v>63</v>
      </c>
      <c r="G39" s="33">
        <v>2.8287574411764697E-5</v>
      </c>
      <c r="M39" s="33">
        <v>1.6164328235294115E-5</v>
      </c>
      <c r="S39" s="33">
        <v>1.010270514705882E-3</v>
      </c>
      <c r="T39" s="33">
        <v>8.4862723235294111E-5</v>
      </c>
      <c r="W39" s="33">
        <v>8.2168668529411744E-6</v>
      </c>
      <c r="Y39" s="33">
        <v>1.1880781252941174E-6</v>
      </c>
      <c r="AB39" s="33">
        <v>4.5798930000000002E-5</v>
      </c>
      <c r="AL39" s="33">
        <v>2.6940547058823535E-6</v>
      </c>
      <c r="AM39" s="33">
        <v>1.6164328235294119E-7</v>
      </c>
      <c r="AN39" s="33">
        <v>1.4817300882352942E-5</v>
      </c>
      <c r="AO39" s="33">
        <v>1.8858382941176471E-5</v>
      </c>
      <c r="AP39" s="33">
        <v>1.1315029764705881E-6</v>
      </c>
      <c r="AQ39" s="33">
        <v>6.7351367647058826E-6</v>
      </c>
      <c r="AR39" s="33">
        <v>5.1187039411764704E-6</v>
      </c>
      <c r="AS39" s="33">
        <v>3.5022711176470587E-6</v>
      </c>
      <c r="AT39" s="33">
        <v>2.8287574411764697E-5</v>
      </c>
      <c r="AU39" s="33">
        <v>3.2328656470588238E-7</v>
      </c>
      <c r="AV39" s="33">
        <f>SUM(E39:AU39)</f>
        <v>1.2764188731547057E-3</v>
      </c>
      <c r="AX39" s="72">
        <f>+AV39/$AV$42*100</f>
        <v>7.8291989364872479E-3</v>
      </c>
    </row>
    <row r="40" spans="2:50" x14ac:dyDescent="0.35">
      <c r="B40" s="50" t="s">
        <v>68</v>
      </c>
      <c r="C40" s="71" t="s">
        <v>67</v>
      </c>
      <c r="D40" s="71" t="s">
        <v>63</v>
      </c>
      <c r="G40" s="33">
        <v>7.499163000000001E-4</v>
      </c>
      <c r="M40" s="33">
        <v>4.2852360000000019E-4</v>
      </c>
      <c r="S40" s="33">
        <v>2.6782725000000007E-2</v>
      </c>
      <c r="T40" s="33">
        <v>2.2497489000000009E-3</v>
      </c>
      <c r="W40" s="33">
        <v>2.1783283000000001E-4</v>
      </c>
      <c r="Y40" s="33">
        <v>3.1496484600000019E-5</v>
      </c>
      <c r="AB40" s="33">
        <v>1.2141502000000005E-3</v>
      </c>
      <c r="AL40" s="33">
        <v>7.1420600000000032E-5</v>
      </c>
      <c r="AM40" s="33">
        <v>4.2852360000000011E-6</v>
      </c>
      <c r="AN40" s="33">
        <v>3.928133000000001E-4</v>
      </c>
      <c r="AO40" s="33">
        <v>4.9994420000000017E-4</v>
      </c>
      <c r="AP40" s="33">
        <v>2.9996652000000009E-5</v>
      </c>
      <c r="AQ40" s="33">
        <v>1.7855150000000005E-4</v>
      </c>
      <c r="AR40" s="33">
        <v>1.3569914000000004E-4</v>
      </c>
      <c r="AS40" s="33">
        <v>9.2846779999999999E-5</v>
      </c>
      <c r="AT40" s="33">
        <v>7.499163000000001E-4</v>
      </c>
      <c r="AU40" s="33">
        <v>8.5704720000000021E-6</v>
      </c>
      <c r="AV40" s="33">
        <f>SUM(E40:AU40)</f>
        <v>3.3838437494600013E-2</v>
      </c>
      <c r="AX40" s="72">
        <f>+AV40/$AV$42*100</f>
        <v>0.20755557945514852</v>
      </c>
    </row>
    <row r="41" spans="2:50" x14ac:dyDescent="0.35">
      <c r="B41" s="71" t="s">
        <v>65</v>
      </c>
      <c r="C41" s="50" t="s">
        <v>64</v>
      </c>
      <c r="D41" s="71" t="s">
        <v>63</v>
      </c>
      <c r="E41" s="33">
        <v>2.458132989E-3</v>
      </c>
      <c r="F41" s="33">
        <v>2.9645019749999999E-4</v>
      </c>
      <c r="G41" s="33">
        <v>2.9901409110000003E-3</v>
      </c>
      <c r="I41" s="33">
        <v>1.2531029969999998E-4</v>
      </c>
      <c r="S41" s="33">
        <v>3.7817430600000004E-3</v>
      </c>
      <c r="W41" s="33">
        <v>2.7177272160000001E-4</v>
      </c>
      <c r="Y41" s="33">
        <v>2.6664493439999994E-4</v>
      </c>
      <c r="AB41" s="33">
        <v>1.3107906030000002E-3</v>
      </c>
      <c r="AG41" s="33">
        <v>9.1338709500000015E-4</v>
      </c>
      <c r="AV41" s="33">
        <f>SUM(E41:AU41)</f>
        <v>1.2414372811200001E-2</v>
      </c>
      <c r="AX41" s="72">
        <f>+AV41/$AV$42*100</f>
        <v>7.61463156451017E-2</v>
      </c>
    </row>
    <row r="42" spans="2:50" x14ac:dyDescent="0.35">
      <c r="B42" s="73" t="s">
        <v>33</v>
      </c>
      <c r="C42" s="73"/>
      <c r="D42" s="73"/>
      <c r="E42" s="74">
        <f>SUM(E9:E41)</f>
        <v>0.28724552915056994</v>
      </c>
      <c r="F42" s="74">
        <f>SUM(F9:F41)</f>
        <v>4.5859672140191189E-2</v>
      </c>
      <c r="G42" s="74">
        <f>SUM(G9:G41)</f>
        <v>1.6380577500556279</v>
      </c>
      <c r="H42" s="74">
        <f>SUM(H9:H41)</f>
        <v>0</v>
      </c>
      <c r="I42" s="74">
        <f>SUM(I9:I41)</f>
        <v>7.7184295294669907</v>
      </c>
      <c r="J42" s="74">
        <f>SUM(J9:J41)</f>
        <v>0</v>
      </c>
      <c r="K42" s="74">
        <f>SUM(K9:K41)</f>
        <v>0</v>
      </c>
      <c r="L42" s="74">
        <f>SUM(L9:L41)</f>
        <v>2.1700952380952379E-3</v>
      </c>
      <c r="M42" s="74">
        <f>SUM(M9:M41)</f>
        <v>1.9114251397311342E-2</v>
      </c>
      <c r="N42" s="74">
        <f>SUM(N9:N41)</f>
        <v>0</v>
      </c>
      <c r="O42" s="74">
        <f>SUM(O9:O41)</f>
        <v>0.24253095797603555</v>
      </c>
      <c r="P42" s="74">
        <f>SUM(P9:P41)</f>
        <v>0</v>
      </c>
      <c r="Q42" s="74">
        <f>SUM(Q9:Q41)</f>
        <v>0</v>
      </c>
      <c r="R42" s="74">
        <f>SUM(R9:R41)</f>
        <v>5.4988230236083998E-5</v>
      </c>
      <c r="S42" s="74">
        <f>SUM(S9:S41)</f>
        <v>2.6848942942700273</v>
      </c>
      <c r="T42" s="74">
        <f>SUM(T9:T41)</f>
        <v>0.32596302025139479</v>
      </c>
      <c r="U42" s="74">
        <f>SUM(U9:U41)</f>
        <v>6.315753957773311E-2</v>
      </c>
      <c r="V42" s="74">
        <f>SUM(V9:V41)</f>
        <v>4.5148617380434651E-3</v>
      </c>
      <c r="W42" s="74">
        <f>SUM(W9:W41)</f>
        <v>0.12146242127650889</v>
      </c>
      <c r="X42" s="74">
        <f>SUM(X9:X41)</f>
        <v>1.5374208834449607E-3</v>
      </c>
      <c r="Y42" s="74">
        <f>SUM(Y9:Y41)</f>
        <v>2.8649822551499421E-2</v>
      </c>
      <c r="Z42" s="74">
        <f>SUM(Z9:Z41)</f>
        <v>0.20642004919578819</v>
      </c>
      <c r="AA42" s="74">
        <f>SUM(AA9:AA41)</f>
        <v>0.10636619904114714</v>
      </c>
      <c r="AB42" s="74">
        <f>SUM(AB9:AB41)</f>
        <v>2.2438296667496145</v>
      </c>
      <c r="AC42" s="74">
        <f>SUM(AC9:AC41)</f>
        <v>1.4138646986008087E-4</v>
      </c>
      <c r="AD42" s="74">
        <f>SUM(AD9:AD41)</f>
        <v>0</v>
      </c>
      <c r="AE42" s="74">
        <f>SUM(AE9:AE41)</f>
        <v>0</v>
      </c>
      <c r="AF42" s="74">
        <f>SUM(AF9:AF41)</f>
        <v>0</v>
      </c>
      <c r="AG42" s="74">
        <f>SUM(AG9:AG41)</f>
        <v>0.46899997348472611</v>
      </c>
      <c r="AH42" s="74">
        <f>SUM(AH9:AH41)</f>
        <v>1.9133333333333333E-8</v>
      </c>
      <c r="AI42" s="74">
        <f>SUM(AI9:AI41)</f>
        <v>8.2113333333333326E-7</v>
      </c>
      <c r="AJ42" s="74">
        <f>SUM(AJ9:AJ41)</f>
        <v>0</v>
      </c>
      <c r="AK42" s="74">
        <f>SUM(AK9:AK41)</f>
        <v>4.8730617106534371E-4</v>
      </c>
      <c r="AL42" s="74">
        <f>SUM(AL9:AL41)</f>
        <v>3.1857085662185566E-3</v>
      </c>
      <c r="AM42" s="74">
        <f>SUM(AM9:AM41)</f>
        <v>1.9114251397311336E-4</v>
      </c>
      <c r="AN42" s="74">
        <f>SUM(AN9:AN41)</f>
        <v>1.7521397114202059E-2</v>
      </c>
      <c r="AO42" s="74">
        <f>SUM(AO9:AO41)</f>
        <v>2.2452386027248739E-2</v>
      </c>
      <c r="AP42" s="74">
        <f>SUM(AP9:AP41)</f>
        <v>1.3379975978117936E-3</v>
      </c>
      <c r="AQ42" s="74">
        <f>SUM(AQ9:AQ41)</f>
        <v>4.7111323096867188E-3</v>
      </c>
      <c r="AR42" s="74">
        <f>SUM(AR9:AR41)</f>
        <v>6.0528462758152541E-3</v>
      </c>
      <c r="AS42" s="74">
        <f>SUM(AS9:AS41)</f>
        <v>4.1414211360841224E-3</v>
      </c>
      <c r="AT42" s="74">
        <f>SUM(AT9:AT41)</f>
        <v>3.3449939945294827E-2</v>
      </c>
      <c r="AU42" s="74">
        <f>SUM(AU9:AU41)</f>
        <v>3.8228502794622672E-4</v>
      </c>
      <c r="AV42" s="73">
        <f>SUM(AV9:AV41)</f>
        <v>16.303313832096858</v>
      </c>
      <c r="AX42" s="72">
        <f>SUM(AX9:AX41)</f>
        <v>100</v>
      </c>
    </row>
    <row r="43" spans="2:50" x14ac:dyDescent="0.35">
      <c r="D43" s="71"/>
    </row>
  </sheetData>
  <pageMargins left="0.45" right="0.45" top="0.75" bottom="0.75" header="0.3" footer="0.3"/>
  <pageSetup paperSize="3" scale="70" orientation="landscape" horizontalDpi="300" verticalDpi="300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hell Document" ma:contentTypeID="0x0101006F0A470EEB1140E7AA14F4CE8A50B54C0001CB1477F4DD432AA86DD56CC3887AF40034B9C5F580CF8944AC821CF91B013C7C" ma:contentTypeVersion="39" ma:contentTypeDescription="Shell Document Content Type" ma:contentTypeScope="" ma:versionID="a0d712f078c9628f7f9c5a0312ace9f7">
  <xsd:schema xmlns:xsd="http://www.w3.org/2001/XMLSchema" xmlns:xs="http://www.w3.org/2001/XMLSchema" xmlns:p="http://schemas.microsoft.com/office/2006/metadata/properties" xmlns:ns1="http://schemas.microsoft.com/sharepoint/v3" xmlns:ns2="3ca3ccd0-e965-405b-b38b-db63887a28fc" xmlns:ns4="1644699c-e95f-4804-a403-b705f7c0b060" xmlns:ns5="http://schemas.microsoft.com/sharepoint/v4" targetNamespace="http://schemas.microsoft.com/office/2006/metadata/properties" ma:root="true" ma:fieldsID="6e96aedb0b274db9ed2b4e1d8ccdb602" ns1:_="" ns2:_="" ns4:_="" ns5:_="">
    <xsd:import namespace="http://schemas.microsoft.com/sharepoint/v3"/>
    <xsd:import namespace="3ca3ccd0-e965-405b-b38b-db63887a28fc"/>
    <xsd:import namespace="1644699c-e95f-4804-a403-b705f7c0b06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1:SAEFSecurityClassificationTaxHTField0" minOccurs="0"/>
                <xsd:element ref="ns1:SAEFExportControlClassificationTaxHTField0" minOccurs="0"/>
                <xsd:element ref="ns1:SAEFOwner" minOccurs="0"/>
                <xsd:element ref="ns1:SAEFBusinessTaxHTField0" minOccurs="0"/>
                <xsd:element ref="ns1:SAEFBusinessUnitRegionTaxHTField0" minOccurs="0"/>
                <xsd:element ref="ns1:SAEFGlobalFunctionTaxHTField0" minOccurs="0"/>
                <xsd:element ref="ns1:SAEFBusinessProcessTaxHTField0" minOccurs="0"/>
                <xsd:element ref="ns1:SAEFLegalEntityTaxHTField0" minOccurs="0"/>
                <xsd:element ref="ns1:SAEFSiteCollectionName"/>
                <xsd:element ref="ns1:SAEFSiteOwner"/>
                <xsd:element ref="ns1:SAEFLanguageTaxHTField0" minOccurs="0"/>
                <xsd:element ref="ns1:SAEFCountryOfJurisdictionTaxHTField0" minOccurs="0"/>
                <xsd:element ref="ns1:SAEFCollection"/>
                <xsd:element ref="ns1:SAEFKeepFileLocal"/>
                <xsd:element ref="ns2:TaxCatchAll" minOccurs="0"/>
                <xsd:element ref="ns2:_dlc_DocId" minOccurs="0"/>
                <xsd:element ref="ns2:_dlc_DocIdPersistId" minOccurs="0"/>
                <xsd:element ref="ns1:SAEFIsRecord" minOccurs="0"/>
                <xsd:element ref="ns1:SISOrganizationTaxHTField0" minOccurs="0"/>
                <xsd:element ref="ns2:TaxCatchAllLabel" minOccurs="0"/>
                <xsd:element ref="ns1:SISProcessAreaTaxHTField0" minOccurs="0"/>
                <xsd:element ref="ns1:SAEFAssetIdentifier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Preservation_x0020_Notice" minOccurs="0"/>
                <xsd:element ref="ns4:Part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5:IconOverlay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AEFSecurityClassificationTaxHTField0" ma:index="3" ma:taxonomy="true" ma:internalName="SAEFSecurityClassificationTaxHTField0" ma:taxonomyFieldName="SAEFSecurityClassification" ma:displayName="Security Classification" ma:default="8;#Confidential|e4bc29b2-6e76-48cc-b090-8b544c0802ae" ma:fieldId="{2ce2f798-4e95-48f9-a317-73f854109466}" ma:sspId="e3aebf70-341c-4d91-bdd3-aba9df361687" ma:termSetId="daf890f0-167e-4ee2-a9fd-a81536ed816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ExportControlClassificationTaxHTField0" ma:index="5" nillable="true" ma:taxonomy="true" ma:internalName="SAEFExportControlClassificationTaxHTField0" ma:taxonomyFieldName="SAEFExportControlClassification" ma:displayName="Export Control" ma:readOnly="false" ma:default="9;#US content - Non Controlled (EAR99)|28f925a0-3150-42d2-9202-9af8bad33ffa" ma:fieldId="{334f96ae-8e6f-4bca-bd92-9698e8369ad6}" ma:sspId="e3aebf70-341c-4d91-bdd3-aba9df361687" ma:termSetId="0a37200c-155d-4bd2-8a71-6ee4023d1a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Owner" ma:index="8" nillable="true" ma:displayName="Owner" ma:internalName="SAEFOwner">
      <xsd:simpleType>
        <xsd:restriction base="dms:Text"/>
      </xsd:simpleType>
    </xsd:element>
    <xsd:element name="SAEFBusinessTaxHTField0" ma:index="11" ma:taxonomy="true" ma:internalName="SAEFBusinessTaxHTField0" ma:taxonomyFieldName="SAEFBusiness" ma:displayName="Business" ma:default="1;#Downstream|f377c20d-8416-4aff-9c98-676592444d76" ma:fieldId="{0d7acb72-5c17-4ee6-b184-d60d15597f6a}" ma:sspId="e3aebf70-341c-4d91-bdd3-aba9df361687" ma:termSetId="f928660f-a52c-4d0d-a7a1-af45e8e16d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BusinessUnitRegionTaxHTField0" ma:index="13" ma:taxonomy="true" ma:internalName="SAEFBusinessUnitRegionTaxHTField0" ma:taxonomyFieldName="SAEFBusinessUnitRegion" ma:displayName="Business Unit/Region" ma:default="2;#Chemicals|e7cf05b5-1bb6-475b-9527-3a4cf1679551" ma:fieldId="{98984985-015b-4079-8918-b5a01b45e4b3}" ma:sspId="e3aebf70-341c-4d91-bdd3-aba9df361687" ma:termSetId="f928660f-a52c-4d0d-a7a1-af45e8e16d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GlobalFunctionTaxHTField0" ma:index="15" ma:taxonomy="true" ma:internalName="SAEFGlobalFunctionTaxHTField0" ma:taxonomyFieldName="SAEFGlobalFunction" ma:displayName="Business Function" ma:default="3;#Not Applicable|ddce64fb-3cb8-4cd9-8e3d-0fe554247fd1" ma:fieldId="{1284211f-8330-48b1-a5cc-ec1f0d9b0f7a}" ma:sspId="e3aebf70-341c-4d91-bdd3-aba9df361687" ma:termSetId="354c4cc3-2d4b-4608-9bbd-a538d7fca2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BusinessProcessTaxHTField0" ma:index="17" nillable="true" ma:taxonomy="true" ma:internalName="SAEFBusinessProcessTaxHTField0" ma:taxonomyFieldName="SAEFBusinessProcess" ma:displayName="Business Process" ma:default="10;#Downstream - Chemicals|2dcb94df-6a52-437c-b2e5-35e0c7ee1c5f" ma:fieldId="{f7493bb9-5348-44de-a787-5c9f505950a2}" ma:sspId="e3aebf70-341c-4d91-bdd3-aba9df361687" ma:termSetId="f105a133-66fc-4406-afa4-8b472c9cdb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LegalEntityTaxHTField0" ma:index="19" ma:taxonomy="true" ma:internalName="SAEFLegalEntityTaxHTField0" ma:taxonomyFieldName="SAEFLegalEntity" ma:displayName="Legal Entity" ma:default="4;#Shell Chemical Appalachia LLC|ceb9ad8a-ce9a-44e2-9b3e-537619178b49" ma:fieldId="{529dd253-148e-4d10-9b8c-1444f6695d3b}" ma:taxonomyMulti="true" ma:sspId="e3aebf70-341c-4d91-bdd3-aba9df361687" ma:termSetId="94b6dd6e-4329-4f68-907b-ed5bdd50f8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SiteCollectionName" ma:index="21" ma:displayName="Site Collection Name" ma:default="PA Petrochemical Complex Environmental &amp; Regulatory Team" ma:hidden="true" ma:internalName="SAEFSiteCollectionName">
      <xsd:simpleType>
        <xsd:restriction base="dms:Text"/>
      </xsd:simpleType>
    </xsd:element>
    <xsd:element name="SAEFSiteOwner" ma:index="22" ma:displayName="Site Owner" ma:default="i:0#.w|europe\its-app-imffv-s" ma:hidden="true" ma:internalName="SAEFSiteOwner">
      <xsd:simpleType>
        <xsd:restriction base="dms:Text"/>
      </xsd:simpleType>
    </xsd:element>
    <xsd:element name="SAEFLanguageTaxHTField0" ma:index="23" ma:taxonomy="true" ma:internalName="SAEFLanguageTaxHTField0" ma:taxonomyFieldName="SAEFLanguage" ma:displayName="Language" ma:default="6;#English|bd3ad5ee-f0c3-40aa-8cc8-36ef09940af3" ma:fieldId="{a99e316a-5158-4b34-9a98-5674ef8a1639}" ma:sspId="e3aebf70-341c-4d91-bdd3-aba9df361687" ma:termSetId="b2561cd2-09b2-4dce-b5be-021768df6d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CountryOfJurisdictionTaxHTField0" ma:index="25" ma:taxonomy="true" ma:internalName="SAEFCountryOfJurisdictionTaxHTField0" ma:taxonomyFieldName="SAEFCountryOfJurisdiction" ma:displayName="Country of Jurisdiction" ma:default="7;#UNITED STATES|6c4ad875-5af6-45fb-9ae9-62dd1609b327" ma:fieldId="{dc07035f-7987-48f5-ba88-2d29e2b62c9e}" ma:taxonomyMulti="true" ma:sspId="e3aebf70-341c-4d91-bdd3-aba9df361687" ma:termSetId="a560ecad-89fd-4dcd-adad-4e15e7baec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Collection" ma:index="27" ma:displayName="Collection" ma:default="0" ma:hidden="true" ma:internalName="SAEFCollection">
      <xsd:simpleType>
        <xsd:restriction base="dms:Boolean"/>
      </xsd:simpleType>
    </xsd:element>
    <xsd:element name="SAEFKeepFileLocal" ma:index="28" ma:displayName="Keep File Local" ma:default="0" ma:hidden="true" ma:internalName="SAEFKeepFileLocal">
      <xsd:simpleType>
        <xsd:restriction base="dms:Boolean"/>
      </xsd:simpleType>
    </xsd:element>
    <xsd:element name="SAEFIsRecord" ma:index="38" nillable="true" ma:displayName="Is Copy Record" ma:hidden="true" ma:indexed="true" ma:internalName="SAEFIsRecord">
      <xsd:simpleType>
        <xsd:restriction base="dms:Text"/>
      </xsd:simpleType>
    </xsd:element>
    <xsd:element name="SISOrganizationTaxHTField0" ma:index="39" nillable="true" ma:taxonomy="true" ma:internalName="SISOrganizationTaxHTField0" ma:taxonomyFieldName="SISOrganization" ma:displayName="Organization" ma:default="" ma:fieldId="{36f2e3aa-a82e-45f5-a5f3-2a282c1cef33}" ma:sspId="e3aebf70-341c-4d91-bdd3-aba9df361687" ma:termSetId="40a56409-5095-4fdd-8779-332096332ab4" ma:anchorId="23fc9ba9-cb56-4500-bb3a-e08a5f8f5a53" ma:open="false" ma:isKeyword="false">
      <xsd:complexType>
        <xsd:sequence>
          <xsd:element ref="pc:Terms" minOccurs="0" maxOccurs="1"/>
        </xsd:sequence>
      </xsd:complexType>
    </xsd:element>
    <xsd:element name="SISProcessAreaTaxHTField0" ma:index="41" nillable="true" ma:taxonomy="true" ma:internalName="SISProcessAreaTaxHTField0" ma:taxonomyFieldName="SISProcessArea" ma:displayName="Process Area" ma:default="" ma:fieldId="{d6f17605-d214-4831-98d6-6b98c1446d07}" ma:sspId="e3aebf70-341c-4d91-bdd3-aba9df361687" ma:termSetId="40a56409-5095-4fdd-8779-332096332ab4" ma:anchorId="081dcc22-c61b-4a79-a63f-df177249f45b" ma:open="false" ma:isKeyword="false">
      <xsd:complexType>
        <xsd:sequence>
          <xsd:element ref="pc:Terms" minOccurs="0" maxOccurs="1"/>
        </xsd:sequence>
      </xsd:complexType>
    </xsd:element>
    <xsd:element name="SAEFAssetIdentifier" ma:index="42" nillable="true" ma:displayName="Asset Identifier" ma:hidden="true" ma:internalName="SAEFAssetIdentifier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3ccd0-e965-405b-b38b-db63887a28fc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29" nillable="true" ma:displayName="Taxonomy Catch All Column" ma:hidden="true" ma:list="{ebe87cb4-a33d-494c-ba15-102ab492460e}" ma:internalName="TaxCatchAll" ma:showField="CatchAllData" ma:web="3ca3ccd0-e965-405b-b38b-db63887a2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3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Label" ma:index="40" nillable="true" ma:displayName="Taxonomy Catch All Column1" ma:hidden="true" ma:list="{ebe87cb4-a33d-494c-ba15-102ab492460e}" ma:internalName="TaxCatchAllLabel" ma:readOnly="true" ma:showField="CatchAllDataLabel" ma:web="3ca3ccd0-e965-405b-b38b-db63887a2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5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4699c-e95f-4804-a403-b705f7c0b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4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MediaServiceAutoTags" ma:internalName="MediaServiceAutoTags" ma:readOnly="true">
      <xsd:simpleType>
        <xsd:restriction base="dms:Text"/>
      </xsd:simpleType>
    </xsd:element>
    <xsd:element name="MediaServiceOCR" ma:index="4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8" nillable="true" ma:displayName="MediaServiceLocation" ma:internalName="MediaServiceLocation" ma:readOnly="true">
      <xsd:simpleType>
        <xsd:restriction base="dms:Text"/>
      </xsd:simpleType>
    </xsd:element>
    <xsd:element name="Preservation_x0020_Notice" ma:index="49" nillable="true" ma:displayName="Preservation Notice" ma:default="0" ma:description="Y = Documents is part of a Preservation Notice&#10;N = Document is not part of a Preservation Notice" ma:internalName="Preservation_x0020_Notice">
      <xsd:simpleType>
        <xsd:restriction base="dms:Boolean"/>
      </xsd:simpleType>
    </xsd:element>
    <xsd:element name="Part" ma:index="50" nillable="true" ma:displayName="Part" ma:default="60" ma:description="EPA Regulatory Category" ma:format="Dropdown" ma:internalName="Part">
      <xsd:simpleType>
        <xsd:restriction base="dms:Choice">
          <xsd:enumeration value="60"/>
          <xsd:enumeration value="61"/>
          <xsd:enumeration value="63"/>
          <xsd:enumeration value="75"/>
        </xsd:restriction>
      </xsd:simpleType>
    </xsd:element>
    <xsd:element name="MediaServiceAutoKeyPoints" ma:index="5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e3aebf70-341c-4d91-bdd3-aba9df361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5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7" ma:displayName="Author"/>
        <xsd:element ref="dcterms:created" minOccurs="0" maxOccurs="1"/>
        <xsd:element ref="dc:identifier" minOccurs="0" maxOccurs="1"/>
        <xsd:element name="contentType" minOccurs="0" maxOccurs="1" type="xsd:string" ma:index="3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EFIsRecord xmlns="http://schemas.microsoft.com/sharepoint/v3" xsi:nil="true"/>
    <SAEFAssetIdentifier xmlns="http://schemas.microsoft.com/sharepoint/v3" xsi:nil="true"/>
    <SAEFOwner xmlns="http://schemas.microsoft.com/sharepoint/v3" xsi:nil="true"/>
    <SISOrganizationTaxHTField0 xmlns="http://schemas.microsoft.com/sharepoint/v3">
      <Terms xmlns="http://schemas.microsoft.com/office/infopath/2007/PartnerControls"/>
    </SISOrganizationTaxHTField0>
    <SAEFLanguag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bd3ad5ee-f0c3-40aa-8cc8-36ef09940af3</TermId>
        </TermInfo>
      </Terms>
    </SAEFLanguageTaxHTField0>
    <Part xmlns="1644699c-e95f-4804-a403-b705f7c0b060">60</Part>
    <IconOverlay xmlns="http://schemas.microsoft.com/sharepoint/v4" xsi:nil="true"/>
    <SAEFCollection xmlns="http://schemas.microsoft.com/sharepoint/v3">false</SAEFCollection>
    <Preservation_x0020_Notice xmlns="1644699c-e95f-4804-a403-b705f7c0b060">false</Preservation_x0020_Notice>
    <SAEFBusinessProcess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Downstream - Chemicals</TermName>
          <TermId xmlns="http://schemas.microsoft.com/office/infopath/2007/PartnerControls">2dcb94df-6a52-437c-b2e5-35e0c7ee1c5f</TermId>
        </TermInfo>
      </Terms>
    </SAEFBusinessProcessTaxHTField0>
    <SAEFLegalEntity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Shell Chemical Appalachia LLC</TermName>
          <TermId xmlns="http://schemas.microsoft.com/office/infopath/2007/PartnerControls">ceb9ad8a-ce9a-44e2-9b3e-537619178b49</TermId>
        </TermInfo>
      </Terms>
    </SAEFLegalEntityTaxHTField0>
    <SAEFBusiness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Downstream</TermName>
          <TermId xmlns="http://schemas.microsoft.com/office/infopath/2007/PartnerControls">f377c20d-8416-4aff-9c98-676592444d76</TermId>
        </TermInfo>
      </Terms>
    </SAEFBusinessTaxHTField0>
    <TaxCatchAll xmlns="3ca3ccd0-e965-405b-b38b-db63887a28fc">
      <Value>10</Value>
      <Value>9</Value>
      <Value>8</Value>
      <Value>7</Value>
      <Value>6</Value>
      <Value>4</Value>
      <Value>3</Value>
      <Value>2</Value>
      <Value>1</Value>
    </TaxCatchAll>
    <SAEFExportControl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US content - Non Controlled (EAR99)</TermName>
          <TermId xmlns="http://schemas.microsoft.com/office/infopath/2007/PartnerControls">28f925a0-3150-42d2-9202-9af8bad33ffa</TermId>
        </TermInfo>
      </Terms>
    </SAEFExportControlClassificationTaxHTField0>
    <SAEFBusinessUnitReg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Chemicals</TermName>
          <TermId xmlns="http://schemas.microsoft.com/office/infopath/2007/PartnerControls">e7cf05b5-1bb6-475b-9527-3a4cf1679551</TermId>
        </TermInfo>
      </Terms>
    </SAEFBusinessUnitRegionTaxHTField0>
    <SAEFGlobalFunc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Applicable</TermName>
          <TermId xmlns="http://schemas.microsoft.com/office/infopath/2007/PartnerControls">ddce64fb-3cb8-4cd9-8e3d-0fe554247fd1</TermId>
        </TermInfo>
      </Terms>
    </SAEFGlobalFunctionTaxHTField0>
    <SAEFCountryOfJurisdic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UNITED STATES</TermName>
          <TermId xmlns="http://schemas.microsoft.com/office/infopath/2007/PartnerControls">6c4ad875-5af6-45fb-9ae9-62dd1609b327</TermId>
        </TermInfo>
      </Terms>
    </SAEFCountryOfJurisdictionTaxHTField0>
    <SAEFKeepFileLocal xmlns="http://schemas.microsoft.com/sharepoint/v3">false</SAEFKeepFileLocal>
    <SAEF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e4bc29b2-6e76-48cc-b090-8b544c0802ae</TermId>
        </TermInfo>
      </Terms>
    </SAEFSecurityClassificationTaxHTField0>
    <SAEFSiteOwner xmlns="http://schemas.microsoft.com/sharepoint/v3">i:0#.w|europe\its-app-imffv-s</SAEFSiteOwner>
    <SAEFSiteCollectionName xmlns="http://schemas.microsoft.com/sharepoint/v3">PA Petrochemical Complex Environmental &amp; Regulatory Team</SAEFSiteCollectionName>
    <SISProcessAreaTaxHTField0 xmlns="http://schemas.microsoft.com/sharepoint/v3">
      <Terms xmlns="http://schemas.microsoft.com/office/infopath/2007/PartnerControls"/>
    </SISProcessAreaTaxHTField0>
    <_dlc_DocId xmlns="3ca3ccd0-e965-405b-b38b-db63887a28fc">AAFAA2355-353081341-38757</_dlc_DocId>
    <_dlc_DocIdUrl xmlns="3ca3ccd0-e965-405b-b38b-db63887a28fc">
      <Url>https://eu001-sp.shell.com/sites/AAFAA2355/_layouts/15/DocIdRedir.aspx?ID=AAFAA2355-353081341-38757</Url>
      <Description>AAFAA2355-353081341-38757</Description>
    </_dlc_DocIdUrl>
    <lcf76f155ced4ddcb4097134ff3c332f xmlns="1644699c-e95f-4804-a403-b705f7c0b0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B81494-3D0D-40C8-9FE5-3BD532A0D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580C13-BC2E-4529-A449-E5AD263F8F1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18113CF-5862-4740-B653-414A4E32D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a3ccd0-e965-405b-b38b-db63887a28fc"/>
    <ds:schemaRef ds:uri="1644699c-e95f-4804-a403-b705f7c0b06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BF2DAC-BA7B-4064-A218-7709F76149EE}">
  <ds:schemaRefs>
    <ds:schemaRef ds:uri="http://www.w3.org/XML/1998/namespace"/>
    <ds:schemaRef ds:uri="http://purl.org/dc/elements/1.1/"/>
    <ds:schemaRef ds:uri="1644699c-e95f-4804-a403-b705f7c0b060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3ca3ccd0-e965-405b-b38b-db63887a28fc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0cb1e24-a0e2-4a4c-9340-733297c9cd7c}" enabled="1" method="Privileged" siteId="{db1e96a8-a3da-442a-930b-235cac24cd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Monthly_2020_thru_2025</vt:lpstr>
      <vt:lpstr>Rolling_12-Month_2020_thru_2025</vt:lpstr>
      <vt:lpstr>2025_Monthly_Source</vt:lpstr>
      <vt:lpstr>2025_Speciated_HAP_Annual</vt:lpstr>
      <vt:lpstr>2024_Monthly_Source</vt:lpstr>
      <vt:lpstr>2024_Speciated_HAP_Annual</vt:lpstr>
      <vt:lpstr>'2024_Speciated_HAP_Annual'!Print_Titles</vt:lpstr>
      <vt:lpstr>'2025_Speciated_HAP_Annual'!Print_Titles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Coy, Kimberly SCC-DMP/462</dc:creator>
  <cp:keywords/>
  <dc:description/>
  <cp:lastModifiedBy>Batiz, Gina R SCC-DRC/M/462</cp:lastModifiedBy>
  <cp:revision/>
  <dcterms:created xsi:type="dcterms:W3CDTF">2022-01-20T03:00:44Z</dcterms:created>
  <dcterms:modified xsi:type="dcterms:W3CDTF">2025-10-16T13:50:41Z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0x0101006F0A470EEB1140E7AA14F4CE8A50B54C0001CB1477F4DD432AA86DD56CC3887AF40034B9C5F580CF8944AC821CF91B013C7C</vt:lpwstr>
  </property>
  <property fmtid="{D5CDD505-2E9C-101B-9397-08002B2CF9AE}" pid="3" name="SISProcessArea">
    <vt:lpwstr/>
  </property>
  <property fmtid="{D5CDD505-2E9C-101B-9397-08002B2CF9AE}" pid="4" name="SAEFExportControlClassification">
    <vt:lpwstr>9;#US content - Non Controlled (EAR99)|28f925a0-3150-42d2-9202-9af8bad33ffa</vt:lpwstr>
  </property>
  <property fmtid="{D5CDD505-2E9C-101B-9397-08002B2CF9AE}" pid="5" name="SAEFLegalEntity">
    <vt:lpwstr>4;#Shell Chemical Appalachia LLC|ceb9ad8a-ce9a-44e2-9b3e-537619178b49</vt:lpwstr>
  </property>
  <property fmtid="{D5CDD505-2E9C-101B-9397-08002B2CF9AE}" pid="6" name="SISOrganization">
    <vt:lpwstr/>
  </property>
  <property fmtid="{D5CDD505-2E9C-101B-9397-08002B2CF9AE}" pid="7" name="SAEFSecurityClassification">
    <vt:lpwstr>8;#Confidential|e4bc29b2-6e76-48cc-b090-8b544c0802ae</vt:lpwstr>
  </property>
  <property fmtid="{D5CDD505-2E9C-101B-9397-08002B2CF9AE}" pid="8" name="SAEFBusiness">
    <vt:lpwstr>1;#Downstream|f377c20d-8416-4aff-9c98-676592444d76</vt:lpwstr>
  </property>
  <property fmtid="{D5CDD505-2E9C-101B-9397-08002B2CF9AE}" pid="9" name="SAEFBusinessProcess">
    <vt:lpwstr>10;#Downstream - Chemicals|2dcb94df-6a52-437c-b2e5-35e0c7ee1c5f</vt:lpwstr>
  </property>
  <property fmtid="{D5CDD505-2E9C-101B-9397-08002B2CF9AE}" pid="10" name="SAEFGlobalFunction">
    <vt:lpwstr>3;#Not Applicable|ddce64fb-3cb8-4cd9-8e3d-0fe554247fd1</vt:lpwstr>
  </property>
  <property fmtid="{D5CDD505-2E9C-101B-9397-08002B2CF9AE}" pid="11" name="SAEFBusinessUnitRegion">
    <vt:lpwstr>2;#Chemicals|e7cf05b5-1bb6-475b-9527-3a4cf1679551</vt:lpwstr>
  </property>
  <property fmtid="{D5CDD505-2E9C-101B-9397-08002B2CF9AE}" pid="12" name="SAEFCountryOfJurisdiction">
    <vt:lpwstr>7;#UNITED STATES|6c4ad875-5af6-45fb-9ae9-62dd1609b327</vt:lpwstr>
  </property>
  <property fmtid="{D5CDD505-2E9C-101B-9397-08002B2CF9AE}" pid="13" name="SAEFLanguage">
    <vt:lpwstr>6;#English|bd3ad5ee-f0c3-40aa-8cc8-36ef09940af3</vt:lpwstr>
  </property>
  <property fmtid="{D5CDD505-2E9C-101B-9397-08002B2CF9AE}" pid="14" name="_dlc_DocIdItemGuid">
    <vt:lpwstr>643e27c5-a9dc-4ded-907a-1ce5c6f27bc6</vt:lpwstr>
  </property>
  <property fmtid="{D5CDD505-2E9C-101B-9397-08002B2CF9AE}" pid="15" name="MediaServiceImageTags">
    <vt:lpwstr/>
  </property>
</Properties>
</file>