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.shell.com/personal/kimberly_kaal_shell_com/Documents/Documents/PA DEP/Submitted to PADEP 20221219/"/>
    </mc:Choice>
  </mc:AlternateContent>
  <xr:revisionPtr revIDLastSave="0" documentId="8_{F9C550A7-C528-45BC-8632-44B7F8B0CCA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Monthly Data 2020_2021_2022" sheetId="4" r:id="rId1"/>
    <sheet name="Rolling_12-Month_2020_2021_2022" sheetId="5" r:id="rId2"/>
    <sheet name="Sum_Month_Source_Nov21_Nov22" sheetId="10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5" l="1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R408" i="10" l="1"/>
  <c r="R407" i="10"/>
  <c r="R405" i="10"/>
  <c r="R400" i="10"/>
  <c r="Q412" i="10"/>
  <c r="Q410" i="10"/>
  <c r="Q405" i="10"/>
  <c r="Q402" i="10"/>
  <c r="P409" i="10"/>
  <c r="P407" i="10"/>
  <c r="P401" i="10"/>
  <c r="O412" i="10"/>
  <c r="O404" i="10"/>
  <c r="N411" i="10"/>
  <c r="N404" i="10"/>
  <c r="N403" i="10"/>
  <c r="M408" i="10"/>
  <c r="M400" i="10"/>
  <c r="L411" i="10"/>
  <c r="L406" i="10"/>
  <c r="L405" i="10"/>
  <c r="L403" i="10"/>
  <c r="K411" i="10"/>
  <c r="K410" i="10"/>
  <c r="K403" i="10"/>
  <c r="K402" i="10"/>
  <c r="J408" i="10"/>
  <c r="J407" i="10"/>
  <c r="J405" i="10"/>
  <c r="J400" i="10"/>
  <c r="I412" i="10"/>
  <c r="I410" i="10"/>
  <c r="I405" i="10"/>
  <c r="I402" i="10"/>
  <c r="H409" i="10"/>
  <c r="H407" i="10"/>
  <c r="H401" i="10"/>
  <c r="G412" i="10"/>
  <c r="G404" i="10"/>
  <c r="F397" i="10"/>
  <c r="G397" i="10"/>
  <c r="H397" i="10"/>
  <c r="H412" i="10" s="1"/>
  <c r="I397" i="10"/>
  <c r="J397" i="10"/>
  <c r="J412" i="10" s="1"/>
  <c r="K397" i="10"/>
  <c r="K412" i="10" s="1"/>
  <c r="L397" i="10"/>
  <c r="L412" i="10" s="1"/>
  <c r="M397" i="10"/>
  <c r="M412" i="10" s="1"/>
  <c r="N397" i="10"/>
  <c r="N412" i="10" s="1"/>
  <c r="O397" i="10"/>
  <c r="P397" i="10"/>
  <c r="P412" i="10" s="1"/>
  <c r="Q397" i="10"/>
  <c r="R397" i="10"/>
  <c r="R412" i="10" s="1"/>
  <c r="S397" i="10"/>
  <c r="S412" i="10" s="1"/>
  <c r="S396" i="10"/>
  <c r="S411" i="10" s="1"/>
  <c r="R396" i="10"/>
  <c r="R411" i="10" s="1"/>
  <c r="Q396" i="10"/>
  <c r="Q411" i="10" s="1"/>
  <c r="P396" i="10"/>
  <c r="P411" i="10" s="1"/>
  <c r="O396" i="10"/>
  <c r="O411" i="10" s="1"/>
  <c r="N396" i="10"/>
  <c r="M396" i="10"/>
  <c r="M411" i="10" s="1"/>
  <c r="L396" i="10"/>
  <c r="K396" i="10"/>
  <c r="J396" i="10"/>
  <c r="J411" i="10" s="1"/>
  <c r="I396" i="10"/>
  <c r="I411" i="10" s="1"/>
  <c r="H396" i="10"/>
  <c r="H411" i="10" s="1"/>
  <c r="G396" i="10"/>
  <c r="G411" i="10" s="1"/>
  <c r="F396" i="10"/>
  <c r="S395" i="10"/>
  <c r="S410" i="10" s="1"/>
  <c r="R395" i="10"/>
  <c r="R410" i="10" s="1"/>
  <c r="Q395" i="10"/>
  <c r="P395" i="10"/>
  <c r="P410" i="10" s="1"/>
  <c r="O395" i="10"/>
  <c r="O410" i="10" s="1"/>
  <c r="N395" i="10"/>
  <c r="N410" i="10" s="1"/>
  <c r="M395" i="10"/>
  <c r="M410" i="10" s="1"/>
  <c r="L395" i="10"/>
  <c r="L410" i="10" s="1"/>
  <c r="K395" i="10"/>
  <c r="J395" i="10"/>
  <c r="J410" i="10" s="1"/>
  <c r="I395" i="10"/>
  <c r="H395" i="10"/>
  <c r="H410" i="10" s="1"/>
  <c r="G395" i="10"/>
  <c r="G410" i="10" s="1"/>
  <c r="F395" i="10"/>
  <c r="S394" i="10"/>
  <c r="S409" i="10" s="1"/>
  <c r="R394" i="10"/>
  <c r="R409" i="10" s="1"/>
  <c r="Q394" i="10"/>
  <c r="Q409" i="10" s="1"/>
  <c r="P394" i="10"/>
  <c r="O394" i="10"/>
  <c r="O409" i="10" s="1"/>
  <c r="N394" i="10"/>
  <c r="N409" i="10" s="1"/>
  <c r="M394" i="10"/>
  <c r="M409" i="10" s="1"/>
  <c r="L394" i="10"/>
  <c r="L409" i="10" s="1"/>
  <c r="K394" i="10"/>
  <c r="K409" i="10" s="1"/>
  <c r="J394" i="10"/>
  <c r="J409" i="10" s="1"/>
  <c r="I394" i="10"/>
  <c r="I409" i="10" s="1"/>
  <c r="H394" i="10"/>
  <c r="G394" i="10"/>
  <c r="G409" i="10" s="1"/>
  <c r="F394" i="10"/>
  <c r="S393" i="10"/>
  <c r="S408" i="10" s="1"/>
  <c r="R393" i="10"/>
  <c r="Q393" i="10"/>
  <c r="Q408" i="10" s="1"/>
  <c r="P393" i="10"/>
  <c r="P408" i="10" s="1"/>
  <c r="O393" i="10"/>
  <c r="O408" i="10" s="1"/>
  <c r="N393" i="10"/>
  <c r="N408" i="10" s="1"/>
  <c r="M393" i="10"/>
  <c r="L393" i="10"/>
  <c r="L408" i="10" s="1"/>
  <c r="K393" i="10"/>
  <c r="K408" i="10" s="1"/>
  <c r="J393" i="10"/>
  <c r="I393" i="10"/>
  <c r="I408" i="10" s="1"/>
  <c r="H393" i="10"/>
  <c r="H408" i="10" s="1"/>
  <c r="G393" i="10"/>
  <c r="G408" i="10" s="1"/>
  <c r="F393" i="10"/>
  <c r="S392" i="10"/>
  <c r="S407" i="10" s="1"/>
  <c r="R392" i="10"/>
  <c r="Q392" i="10"/>
  <c r="Q407" i="10" s="1"/>
  <c r="P392" i="10"/>
  <c r="O392" i="10"/>
  <c r="O407" i="10" s="1"/>
  <c r="N392" i="10"/>
  <c r="N407" i="10" s="1"/>
  <c r="M392" i="10"/>
  <c r="M407" i="10" s="1"/>
  <c r="L392" i="10"/>
  <c r="L407" i="10" s="1"/>
  <c r="K392" i="10"/>
  <c r="K407" i="10" s="1"/>
  <c r="J392" i="10"/>
  <c r="I392" i="10"/>
  <c r="I407" i="10" s="1"/>
  <c r="H392" i="10"/>
  <c r="G392" i="10"/>
  <c r="G407" i="10" s="1"/>
  <c r="F392" i="10"/>
  <c r="S391" i="10"/>
  <c r="S406" i="10" s="1"/>
  <c r="R391" i="10"/>
  <c r="R406" i="10" s="1"/>
  <c r="Q391" i="10"/>
  <c r="Q406" i="10" s="1"/>
  <c r="P391" i="10"/>
  <c r="P406" i="10" s="1"/>
  <c r="O391" i="10"/>
  <c r="O406" i="10" s="1"/>
  <c r="N391" i="10"/>
  <c r="N406" i="10" s="1"/>
  <c r="M391" i="10"/>
  <c r="M406" i="10" s="1"/>
  <c r="L391" i="10"/>
  <c r="K391" i="10"/>
  <c r="K406" i="10" s="1"/>
  <c r="J391" i="10"/>
  <c r="J406" i="10" s="1"/>
  <c r="I391" i="10"/>
  <c r="I406" i="10" s="1"/>
  <c r="H391" i="10"/>
  <c r="H406" i="10" s="1"/>
  <c r="G391" i="10"/>
  <c r="G406" i="10" s="1"/>
  <c r="F391" i="10"/>
  <c r="S390" i="10"/>
  <c r="S405" i="10" s="1"/>
  <c r="R390" i="10"/>
  <c r="Q390" i="10"/>
  <c r="P390" i="10"/>
  <c r="P405" i="10" s="1"/>
  <c r="O390" i="10"/>
  <c r="O405" i="10" s="1"/>
  <c r="N390" i="10"/>
  <c r="N405" i="10" s="1"/>
  <c r="M390" i="10"/>
  <c r="M405" i="10" s="1"/>
  <c r="L390" i="10"/>
  <c r="K390" i="10"/>
  <c r="K405" i="10" s="1"/>
  <c r="J390" i="10"/>
  <c r="I390" i="10"/>
  <c r="H390" i="10"/>
  <c r="H405" i="10" s="1"/>
  <c r="G390" i="10"/>
  <c r="G405" i="10" s="1"/>
  <c r="F390" i="10"/>
  <c r="S389" i="10"/>
  <c r="S404" i="10" s="1"/>
  <c r="R389" i="10"/>
  <c r="R404" i="10" s="1"/>
  <c r="Q389" i="10"/>
  <c r="Q404" i="10" s="1"/>
  <c r="P389" i="10"/>
  <c r="P404" i="10" s="1"/>
  <c r="O389" i="10"/>
  <c r="N389" i="10"/>
  <c r="M389" i="10"/>
  <c r="M404" i="10" s="1"/>
  <c r="L389" i="10"/>
  <c r="L404" i="10" s="1"/>
  <c r="K389" i="10"/>
  <c r="K404" i="10" s="1"/>
  <c r="J389" i="10"/>
  <c r="J404" i="10" s="1"/>
  <c r="I389" i="10"/>
  <c r="I404" i="10" s="1"/>
  <c r="H389" i="10"/>
  <c r="H404" i="10" s="1"/>
  <c r="G389" i="10"/>
  <c r="F389" i="10"/>
  <c r="S388" i="10"/>
  <c r="S403" i="10" s="1"/>
  <c r="R388" i="10"/>
  <c r="R403" i="10" s="1"/>
  <c r="Q388" i="10"/>
  <c r="Q403" i="10" s="1"/>
  <c r="P388" i="10"/>
  <c r="P403" i="10" s="1"/>
  <c r="O388" i="10"/>
  <c r="O403" i="10" s="1"/>
  <c r="N388" i="10"/>
  <c r="M388" i="10"/>
  <c r="M403" i="10" s="1"/>
  <c r="L388" i="10"/>
  <c r="K388" i="10"/>
  <c r="J388" i="10"/>
  <c r="J403" i="10" s="1"/>
  <c r="I388" i="10"/>
  <c r="I403" i="10" s="1"/>
  <c r="H388" i="10"/>
  <c r="H403" i="10" s="1"/>
  <c r="G388" i="10"/>
  <c r="G403" i="10" s="1"/>
  <c r="F388" i="10"/>
  <c r="S387" i="10"/>
  <c r="S402" i="10" s="1"/>
  <c r="R387" i="10"/>
  <c r="R402" i="10" s="1"/>
  <c r="Q387" i="10"/>
  <c r="P387" i="10"/>
  <c r="P402" i="10" s="1"/>
  <c r="O387" i="10"/>
  <c r="O402" i="10" s="1"/>
  <c r="N387" i="10"/>
  <c r="N402" i="10" s="1"/>
  <c r="M387" i="10"/>
  <c r="M402" i="10" s="1"/>
  <c r="L387" i="10"/>
  <c r="L402" i="10" s="1"/>
  <c r="K387" i="10"/>
  <c r="J387" i="10"/>
  <c r="J402" i="10" s="1"/>
  <c r="I387" i="10"/>
  <c r="H387" i="10"/>
  <c r="H402" i="10" s="1"/>
  <c r="G387" i="10"/>
  <c r="G402" i="10" s="1"/>
  <c r="F387" i="10"/>
  <c r="S386" i="10"/>
  <c r="S401" i="10" s="1"/>
  <c r="R386" i="10"/>
  <c r="R401" i="10" s="1"/>
  <c r="Q386" i="10"/>
  <c r="Q401" i="10" s="1"/>
  <c r="P386" i="10"/>
  <c r="O386" i="10"/>
  <c r="O401" i="10" s="1"/>
  <c r="N386" i="10"/>
  <c r="N401" i="10" s="1"/>
  <c r="M386" i="10"/>
  <c r="M401" i="10" s="1"/>
  <c r="L386" i="10"/>
  <c r="L401" i="10" s="1"/>
  <c r="K386" i="10"/>
  <c r="K401" i="10" s="1"/>
  <c r="J386" i="10"/>
  <c r="J401" i="10" s="1"/>
  <c r="I386" i="10"/>
  <c r="I401" i="10" s="1"/>
  <c r="H386" i="10"/>
  <c r="G386" i="10"/>
  <c r="G401" i="10" s="1"/>
  <c r="F386" i="10"/>
  <c r="F401" i="10" s="1"/>
  <c r="S385" i="10"/>
  <c r="S400" i="10" s="1"/>
  <c r="R385" i="10"/>
  <c r="Q385" i="10"/>
  <c r="Q400" i="10" s="1"/>
  <c r="P385" i="10"/>
  <c r="P400" i="10" s="1"/>
  <c r="O385" i="10"/>
  <c r="O400" i="10" s="1"/>
  <c r="N385" i="10"/>
  <c r="N400" i="10" s="1"/>
  <c r="M385" i="10"/>
  <c r="L385" i="10"/>
  <c r="L400" i="10" s="1"/>
  <c r="K385" i="10"/>
  <c r="K400" i="10" s="1"/>
  <c r="J385" i="10"/>
  <c r="I385" i="10"/>
  <c r="I400" i="10" s="1"/>
  <c r="H385" i="10"/>
  <c r="H400" i="10" s="1"/>
  <c r="G385" i="10"/>
  <c r="G400" i="10" s="1"/>
  <c r="F385" i="10"/>
  <c r="F400" i="10" s="1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P20" i="4"/>
  <c r="P19" i="4"/>
  <c r="P18" i="4"/>
  <c r="P17" i="4"/>
  <c r="P16" i="4"/>
  <c r="P15" i="4"/>
  <c r="P14" i="4"/>
  <c r="P13" i="4"/>
  <c r="P12" i="4"/>
  <c r="P11" i="4"/>
  <c r="P10" i="4"/>
  <c r="P9" i="4"/>
  <c r="O20" i="4" l="1"/>
  <c r="O19" i="4"/>
  <c r="O18" i="4"/>
  <c r="O17" i="4"/>
  <c r="O16" i="4"/>
  <c r="O15" i="4"/>
  <c r="O14" i="4"/>
  <c r="O13" i="4"/>
  <c r="O21" i="4" s="1"/>
  <c r="O12" i="4"/>
  <c r="O11" i="4"/>
  <c r="O10" i="4"/>
  <c r="O9" i="4"/>
  <c r="P21" i="4"/>
  <c r="N21" i="4"/>
  <c r="M21" i="4"/>
  <c r="L21" i="4"/>
  <c r="K21" i="4"/>
  <c r="J21" i="4"/>
  <c r="I21" i="4"/>
  <c r="H21" i="4"/>
  <c r="G21" i="4"/>
  <c r="F21" i="4"/>
  <c r="E21" i="4"/>
  <c r="D21" i="4"/>
  <c r="C21" i="4"/>
  <c r="D42" i="5" l="1"/>
  <c r="D41" i="5"/>
  <c r="F412" i="10" s="1"/>
  <c r="D40" i="5"/>
  <c r="F411" i="10" s="1"/>
  <c r="D39" i="5"/>
  <c r="F410" i="10" s="1"/>
  <c r="D38" i="5"/>
  <c r="F409" i="10" s="1"/>
  <c r="D37" i="5"/>
  <c r="F408" i="10" s="1"/>
  <c r="D36" i="5"/>
  <c r="F407" i="10" s="1"/>
  <c r="D35" i="5"/>
  <c r="F406" i="10" s="1"/>
  <c r="D34" i="5"/>
  <c r="F405" i="10" s="1"/>
  <c r="D33" i="5"/>
  <c r="F404" i="10" s="1"/>
  <c r="D32" i="5"/>
  <c r="F403" i="10" s="1"/>
  <c r="D31" i="5"/>
  <c r="F402" i="10" s="1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A61" i="4"/>
  <c r="Z61" i="4"/>
  <c r="S61" i="4"/>
  <c r="R6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D18" i="5" s="1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D17" i="5" s="1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D16" i="5" s="1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D15" i="5" s="1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D14" i="5" s="1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D13" i="5" s="1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D12" i="5" s="1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D11" i="5" s="1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D10" i="5" s="1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D9" i="5" s="1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D8" i="5" s="1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D30" i="5" s="1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D29" i="5" s="1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D28" i="5" s="1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D27" i="5" s="1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D26" i="5" s="1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D25" i="5" s="1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D24" i="5" s="1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D23" i="5" s="1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D22" i="5" s="1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D21" i="5" s="1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D20" i="5" s="1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C61" i="4" l="1"/>
  <c r="T42" i="5"/>
  <c r="AB42" i="5"/>
  <c r="D61" i="4"/>
  <c r="L61" i="4"/>
  <c r="AC42" i="5"/>
  <c r="K61" i="4"/>
  <c r="AE42" i="5"/>
  <c r="X42" i="5"/>
  <c r="S42" i="5"/>
  <c r="U41" i="5"/>
  <c r="AC41" i="5"/>
  <c r="E61" i="4"/>
  <c r="M61" i="4"/>
  <c r="I61" i="4"/>
  <c r="J61" i="4"/>
  <c r="Y42" i="5"/>
  <c r="U42" i="5"/>
  <c r="F61" i="4"/>
  <c r="N61" i="4"/>
  <c r="G61" i="4"/>
  <c r="H61" i="4"/>
  <c r="P61" i="4"/>
  <c r="O61" i="4"/>
  <c r="R42" i="5"/>
  <c r="Z42" i="5"/>
  <c r="S41" i="5"/>
  <c r="AA41" i="5"/>
  <c r="AA42" i="5"/>
  <c r="V42" i="5"/>
  <c r="AD42" i="5"/>
  <c r="W42" i="5"/>
  <c r="U40" i="5"/>
  <c r="W41" i="5"/>
  <c r="X41" i="5"/>
  <c r="AC40" i="5"/>
  <c r="AE41" i="5"/>
  <c r="U39" i="5"/>
  <c r="AC39" i="5"/>
  <c r="Y41" i="5"/>
  <c r="W40" i="5"/>
  <c r="AE40" i="5"/>
  <c r="T41" i="5"/>
  <c r="AB41" i="5"/>
  <c r="R41" i="5"/>
  <c r="AB40" i="5"/>
  <c r="V41" i="5"/>
  <c r="AD41" i="5"/>
  <c r="Z41" i="5"/>
  <c r="AC31" i="5"/>
  <c r="S40" i="5"/>
  <c r="AA40" i="5"/>
  <c r="S31" i="5"/>
  <c r="S39" i="5"/>
  <c r="AA39" i="5"/>
  <c r="U31" i="5"/>
  <c r="W32" i="5"/>
  <c r="AE32" i="5"/>
  <c r="Y33" i="5"/>
  <c r="S34" i="5"/>
  <c r="AA34" i="5"/>
  <c r="U35" i="5"/>
  <c r="AC35" i="5"/>
  <c r="W36" i="5"/>
  <c r="AE36" i="5"/>
  <c r="Y37" i="5"/>
  <c r="S38" i="5"/>
  <c r="AA38" i="5"/>
  <c r="T39" i="5"/>
  <c r="AB39" i="5"/>
  <c r="V40" i="5"/>
  <c r="AD40" i="5"/>
  <c r="Z33" i="5"/>
  <c r="AD35" i="5"/>
  <c r="Z37" i="5"/>
  <c r="V39" i="5"/>
  <c r="AD39" i="5"/>
  <c r="X40" i="5"/>
  <c r="T18" i="5"/>
  <c r="AB18" i="5"/>
  <c r="X32" i="5"/>
  <c r="R37" i="5"/>
  <c r="W31" i="5"/>
  <c r="AE31" i="5"/>
  <c r="Y32" i="5"/>
  <c r="S33" i="5"/>
  <c r="AA33" i="5"/>
  <c r="U34" i="5"/>
  <c r="AC34" i="5"/>
  <c r="W35" i="5"/>
  <c r="AE35" i="5"/>
  <c r="Y36" i="5"/>
  <c r="S37" i="5"/>
  <c r="AA37" i="5"/>
  <c r="U38" i="5"/>
  <c r="AC38" i="5"/>
  <c r="W39" i="5"/>
  <c r="AE39" i="5"/>
  <c r="Y40" i="5"/>
  <c r="U61" i="4"/>
  <c r="AC61" i="4"/>
  <c r="R33" i="5"/>
  <c r="X36" i="5"/>
  <c r="R40" i="5"/>
  <c r="Z40" i="5"/>
  <c r="T34" i="5"/>
  <c r="Y31" i="5"/>
  <c r="S32" i="5"/>
  <c r="AA32" i="5"/>
  <c r="U33" i="5"/>
  <c r="AC33" i="5"/>
  <c r="W34" i="5"/>
  <c r="AE34" i="5"/>
  <c r="Y35" i="5"/>
  <c r="S36" i="5"/>
  <c r="AA36" i="5"/>
  <c r="U37" i="5"/>
  <c r="AC37" i="5"/>
  <c r="W38" i="5"/>
  <c r="AE38" i="5"/>
  <c r="Y39" i="5"/>
  <c r="W61" i="4"/>
  <c r="AE61" i="4"/>
  <c r="V31" i="5"/>
  <c r="AB34" i="5"/>
  <c r="AD31" i="5"/>
  <c r="V35" i="5"/>
  <c r="AA31" i="5"/>
  <c r="U32" i="5"/>
  <c r="AC32" i="5"/>
  <c r="W33" i="5"/>
  <c r="AE33" i="5"/>
  <c r="Y34" i="5"/>
  <c r="S35" i="5"/>
  <c r="AA35" i="5"/>
  <c r="U36" i="5"/>
  <c r="AC36" i="5"/>
  <c r="W37" i="5"/>
  <c r="AE37" i="5"/>
  <c r="Y38" i="5"/>
  <c r="Y61" i="4"/>
  <c r="X31" i="5"/>
  <c r="T33" i="5"/>
  <c r="AB33" i="5"/>
  <c r="V34" i="5"/>
  <c r="AD34" i="5"/>
  <c r="X35" i="5"/>
  <c r="R36" i="5"/>
  <c r="Z36" i="5"/>
  <c r="T37" i="5"/>
  <c r="AB37" i="5"/>
  <c r="V38" i="5"/>
  <c r="AD38" i="5"/>
  <c r="X39" i="5"/>
  <c r="V18" i="5"/>
  <c r="AD18" i="5"/>
  <c r="R31" i="5"/>
  <c r="Z31" i="5"/>
  <c r="T32" i="5"/>
  <c r="AB32" i="5"/>
  <c r="V33" i="5"/>
  <c r="AD33" i="5"/>
  <c r="X34" i="5"/>
  <c r="R35" i="5"/>
  <c r="Z32" i="5"/>
  <c r="T36" i="5"/>
  <c r="AB36" i="5"/>
  <c r="V37" i="5"/>
  <c r="AD36" i="5"/>
  <c r="X38" i="5"/>
  <c r="R39" i="5"/>
  <c r="Z39" i="5"/>
  <c r="T38" i="5"/>
  <c r="X18" i="5"/>
  <c r="T31" i="5"/>
  <c r="AB31" i="5"/>
  <c r="V32" i="5"/>
  <c r="AD32" i="5"/>
  <c r="X33" i="5"/>
  <c r="R34" i="5"/>
  <c r="Z34" i="5"/>
  <c r="T35" i="5"/>
  <c r="AB35" i="5"/>
  <c r="X37" i="5"/>
  <c r="R38" i="5"/>
  <c r="Z38" i="5"/>
  <c r="R32" i="5"/>
  <c r="V36" i="5"/>
  <c r="AD37" i="5"/>
  <c r="AB38" i="5"/>
  <c r="T40" i="5"/>
  <c r="T61" i="4"/>
  <c r="AB61" i="4"/>
  <c r="Z35" i="5"/>
  <c r="V61" i="4"/>
  <c r="AD61" i="4"/>
  <c r="X61" i="4"/>
  <c r="W41" i="4"/>
  <c r="AE41" i="4"/>
  <c r="W21" i="4"/>
  <c r="AE21" i="4"/>
  <c r="Y41" i="4"/>
  <c r="Y21" i="4"/>
  <c r="R41" i="4"/>
  <c r="Z41" i="4"/>
  <c r="R21" i="4"/>
  <c r="Z21" i="4"/>
  <c r="S41" i="4"/>
  <c r="AA41" i="4"/>
  <c r="S21" i="4"/>
  <c r="U41" i="4"/>
  <c r="AC41" i="4"/>
  <c r="U21" i="4"/>
  <c r="AC21" i="4"/>
  <c r="D7" i="5"/>
  <c r="R18" i="5" s="1"/>
  <c r="Z18" i="5"/>
  <c r="AA21" i="4"/>
  <c r="S18" i="5"/>
  <c r="AA18" i="5"/>
  <c r="U18" i="5"/>
  <c r="AC18" i="5"/>
  <c r="W18" i="5"/>
  <c r="AE18" i="5"/>
  <c r="Y18" i="5"/>
  <c r="Z30" i="5"/>
  <c r="S21" i="5"/>
  <c r="T41" i="4"/>
  <c r="AB41" i="4"/>
  <c r="T30" i="5"/>
  <c r="AB30" i="5"/>
  <c r="U22" i="5"/>
  <c r="AC20" i="5"/>
  <c r="V41" i="4"/>
  <c r="AD41" i="4"/>
  <c r="V30" i="5"/>
  <c r="AD30" i="5"/>
  <c r="W23" i="5"/>
  <c r="AE23" i="5"/>
  <c r="X41" i="4"/>
  <c r="X30" i="5"/>
  <c r="D19" i="5"/>
  <c r="R30" i="5" s="1"/>
  <c r="Y23" i="5"/>
  <c r="T21" i="4"/>
  <c r="AB21" i="4"/>
  <c r="V21" i="4"/>
  <c r="AD21" i="4"/>
  <c r="X21" i="4"/>
  <c r="W20" i="5" l="1"/>
  <c r="W25" i="5"/>
  <c r="AB27" i="5"/>
  <c r="AE25" i="5"/>
  <c r="AE26" i="5"/>
  <c r="W28" i="5"/>
  <c r="AE29" i="5"/>
  <c r="R24" i="5"/>
  <c r="R29" i="5"/>
  <c r="V20" i="5"/>
  <c r="T24" i="5"/>
  <c r="AE24" i="5"/>
  <c r="S27" i="5"/>
  <c r="AD25" i="5"/>
  <c r="AD19" i="5"/>
  <c r="V25" i="5"/>
  <c r="AD21" i="5"/>
  <c r="T27" i="5"/>
  <c r="W21" i="5"/>
  <c r="AE22" i="5"/>
  <c r="R27" i="5"/>
  <c r="V24" i="5"/>
  <c r="AB29" i="5"/>
  <c r="AB21" i="5"/>
  <c r="T23" i="5"/>
  <c r="T21" i="5"/>
  <c r="AE28" i="5"/>
  <c r="V22" i="5"/>
  <c r="AD29" i="5"/>
  <c r="W26" i="5"/>
  <c r="AA30" i="5"/>
  <c r="AA23" i="5"/>
  <c r="Z20" i="5"/>
  <c r="AC25" i="5"/>
  <c r="X22" i="5"/>
  <c r="AA25" i="5"/>
  <c r="X19" i="5"/>
  <c r="Z25" i="5"/>
  <c r="S30" i="5"/>
  <c r="S23" i="5"/>
  <c r="Y29" i="5"/>
  <c r="W24" i="5"/>
  <c r="AC19" i="5"/>
  <c r="X29" i="5"/>
  <c r="AB23" i="5"/>
  <c r="AD26" i="5"/>
  <c r="Y26" i="5"/>
  <c r="AB25" i="5"/>
  <c r="X26" i="5"/>
  <c r="AD20" i="5"/>
  <c r="R28" i="5"/>
  <c r="S25" i="5"/>
  <c r="Y20" i="5"/>
  <c r="Z29" i="5"/>
  <c r="R25" i="5"/>
  <c r="V19" i="5"/>
  <c r="AB20" i="5"/>
  <c r="AA29" i="5"/>
  <c r="X28" i="5"/>
  <c r="AD23" i="5"/>
  <c r="S24" i="5"/>
  <c r="Y30" i="5"/>
  <c r="Y25" i="5"/>
  <c r="AC29" i="5"/>
  <c r="AC30" i="5"/>
  <c r="AC21" i="5"/>
  <c r="AC23" i="5"/>
  <c r="U20" i="5"/>
  <c r="AE27" i="5"/>
  <c r="AE19" i="5"/>
  <c r="AE30" i="5"/>
  <c r="V29" i="5"/>
  <c r="AC27" i="5"/>
  <c r="AA22" i="5"/>
  <c r="AA24" i="5"/>
  <c r="Z26" i="5"/>
  <c r="R22" i="5"/>
  <c r="W29" i="5"/>
  <c r="AC24" i="5"/>
  <c r="S19" i="5"/>
  <c r="V28" i="5"/>
  <c r="AB22" i="5"/>
  <c r="T20" i="5"/>
  <c r="S29" i="5"/>
  <c r="S20" i="5"/>
  <c r="AD27" i="5"/>
  <c r="V23" i="5"/>
  <c r="AA20" i="5"/>
  <c r="Y24" i="5"/>
  <c r="Z22" i="5"/>
  <c r="W27" i="5"/>
  <c r="W30" i="5"/>
  <c r="W19" i="5"/>
  <c r="V21" i="5"/>
  <c r="U27" i="5"/>
  <c r="S22" i="5"/>
  <c r="Y19" i="5"/>
  <c r="R26" i="5"/>
  <c r="X21" i="5"/>
  <c r="AC28" i="5"/>
  <c r="U24" i="5"/>
  <c r="AA28" i="5"/>
  <c r="AB28" i="5"/>
  <c r="T22" i="5"/>
  <c r="Z19" i="5"/>
  <c r="Y28" i="5"/>
  <c r="AC22" i="5"/>
  <c r="T29" i="5"/>
  <c r="V27" i="5"/>
  <c r="Z21" i="5"/>
  <c r="X27" i="5"/>
  <c r="Z27" i="5"/>
  <c r="U19" i="5"/>
  <c r="X24" i="5"/>
  <c r="Y27" i="5"/>
  <c r="AB24" i="5"/>
  <c r="AD28" i="5"/>
  <c r="AA26" i="5"/>
  <c r="Y21" i="5"/>
  <c r="Z28" i="5"/>
  <c r="X25" i="5"/>
  <c r="AB19" i="5"/>
  <c r="U28" i="5"/>
  <c r="Y22" i="5"/>
  <c r="U25" i="5"/>
  <c r="T28" i="5"/>
  <c r="Z23" i="5"/>
  <c r="R19" i="5"/>
  <c r="AC26" i="5"/>
  <c r="V26" i="5"/>
  <c r="AB26" i="5"/>
  <c r="R21" i="5"/>
  <c r="X23" i="5"/>
  <c r="U29" i="5"/>
  <c r="U30" i="5"/>
  <c r="U21" i="5"/>
  <c r="U23" i="5"/>
  <c r="AA19" i="5"/>
  <c r="S26" i="5"/>
  <c r="AE20" i="5"/>
  <c r="T25" i="5"/>
  <c r="AD24" i="5"/>
  <c r="T19" i="5"/>
  <c r="AA27" i="5"/>
  <c r="AE21" i="5"/>
  <c r="W22" i="5"/>
  <c r="Z24" i="5"/>
  <c r="R23" i="5"/>
  <c r="S28" i="5"/>
  <c r="U26" i="5"/>
  <c r="AA21" i="5"/>
  <c r="AD22" i="5"/>
  <c r="T26" i="5"/>
  <c r="X20" i="5"/>
  <c r="R20" i="5"/>
</calcChain>
</file>

<file path=xl/sharedStrings.xml><?xml version="1.0" encoding="utf-8"?>
<sst xmlns="http://schemas.openxmlformats.org/spreadsheetml/2006/main" count="795" uniqueCount="104">
  <si>
    <t>Year</t>
  </si>
  <si>
    <t>Month</t>
  </si>
  <si>
    <t>CO</t>
  </si>
  <si>
    <t>H2SO4</t>
  </si>
  <si>
    <t>NH3</t>
  </si>
  <si>
    <t>PM10</t>
  </si>
  <si>
    <t>PM2.5</t>
  </si>
  <si>
    <t>SO2</t>
  </si>
  <si>
    <t>VOC</t>
  </si>
  <si>
    <t>CO2</t>
  </si>
  <si>
    <t>CH4</t>
  </si>
  <si>
    <t>N2O</t>
  </si>
  <si>
    <t>CO2e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</si>
  <si>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</si>
  <si>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</si>
  <si>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</si>
  <si>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</si>
  <si>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</si>
  <si>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</si>
  <si>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</si>
  <si>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</si>
  <si>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</si>
  <si>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</si>
  <si>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</si>
  <si>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</si>
  <si>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lbs/mo</t>
  </si>
  <si>
    <t>CO Emissions</t>
  </si>
  <si>
    <t>H2SO4 Emissions</t>
  </si>
  <si>
    <t>NH3 Emissions</t>
  </si>
  <si>
    <t>PM (Filt) Emissions</t>
  </si>
  <si>
    <t>PM10 Emissions</t>
  </si>
  <si>
    <t>PM2.5 Emissions</t>
  </si>
  <si>
    <t>SO2 Emissions</t>
  </si>
  <si>
    <t>VOC Emissions</t>
  </si>
  <si>
    <t>CO2 Emissions</t>
  </si>
  <si>
    <t>CH4 Emissions</t>
  </si>
  <si>
    <t>N2O Emissions</t>
  </si>
  <si>
    <t>HAP Emissions</t>
  </si>
  <si>
    <t>CO2e Emissions</t>
  </si>
  <si>
    <t>2021 Summary of Site Emissions</t>
  </si>
  <si>
    <t>tons/mo</t>
  </si>
  <si>
    <t>2020 Summary of Site Emissions</t>
  </si>
  <si>
    <t>12-Month Rolling Summation Emisisons</t>
  </si>
  <si>
    <t>Shell Polymers Monaca</t>
  </si>
  <si>
    <t>Nox</t>
  </si>
  <si>
    <t>PM (Filt)</t>
  </si>
  <si>
    <t>Total HAP</t>
  </si>
  <si>
    <t>Monthly Emissions (tons/mo)</t>
  </si>
  <si>
    <t>Rolling Emissions (tons/12-mo)</t>
  </si>
  <si>
    <t>2022 Summary of Site Emissions</t>
  </si>
  <si>
    <t>NOx Emissions</t>
  </si>
  <si>
    <t>NOx</t>
  </si>
  <si>
    <t>HAP</t>
  </si>
  <si>
    <t>Monthly Total Emissions since Calendar Year 2020</t>
  </si>
  <si>
    <t>Refer to 2020 Air Inventory Files</t>
  </si>
  <si>
    <t>TOTAL</t>
  </si>
  <si>
    <t>Plant Roadways</t>
  </si>
  <si>
    <t>Wastewater Treatment Plant</t>
  </si>
  <si>
    <t>Equipment Components</t>
  </si>
  <si>
    <t>Diesel Fuel Storage Tanks</t>
  </si>
  <si>
    <t>406, 408, 410</t>
  </si>
  <si>
    <t>Storage Tanks (Recovered Oil, Wastewater, Spent Caustic, Light Gasoline, Hexene, Pressurized and Refrigerated Tanks, Pyrolysis Fuel Oil, Methanol)</t>
  </si>
  <si>
    <t>401, 402, 403, 404, 405, 407, 409</t>
  </si>
  <si>
    <t>Liquid Loadout (Coke Residue, Tar)</t>
  </si>
  <si>
    <t>Liquid Loadout (C3+, Butene, Isopentane, Isobutane, C3+Ref)</t>
  </si>
  <si>
    <t xml:space="preserve">Liquid Loadout (Pyrolysis Fuel Oil, Light Gasoline) </t>
  </si>
  <si>
    <t>Liquid Loadout (Recovered Oil)</t>
  </si>
  <si>
    <t>PE Pellet Material Storage, Handling, Loadout</t>
  </si>
  <si>
    <t>PE Manufacturing Lines (Particulate)</t>
  </si>
  <si>
    <t xml:space="preserve">Spent Caustic Vent Header System </t>
  </si>
  <si>
    <t>High Pressure (HP) Header System</t>
  </si>
  <si>
    <t>Low Pressure (LP) Header System</t>
  </si>
  <si>
    <t>Cogeneration Plant Cooling Tower</t>
  </si>
  <si>
    <t>Process Cooling Tower</t>
  </si>
  <si>
    <t>Ethane Cracking Furnace #7</t>
  </si>
  <si>
    <t>037</t>
  </si>
  <si>
    <t>Ethane Cracking Furnace #6</t>
  </si>
  <si>
    <t>036</t>
  </si>
  <si>
    <t>Ethane Cracking Furnace #5</t>
  </si>
  <si>
    <t>035</t>
  </si>
  <si>
    <t>Ethane Cracking Furnace #4</t>
  </si>
  <si>
    <t>034</t>
  </si>
  <si>
    <t>Ethane Cracking Furnace #3</t>
  </si>
  <si>
    <t>033</t>
  </si>
  <si>
    <t>Ethane Cracking Furnace #2</t>
  </si>
  <si>
    <t>032</t>
  </si>
  <si>
    <t>Ethane Cracking Furnace #1</t>
  </si>
  <si>
    <t>031</t>
  </si>
  <si>
    <t>Natural-Gas Fired Emergency Generators (3)</t>
  </si>
  <si>
    <t>Fire Pump Engines (2)</t>
  </si>
  <si>
    <t>Diesel-Fired Emergency Generators (2)</t>
  </si>
  <si>
    <t>Combustion Tubine/Duct Burner Unit #3</t>
  </si>
  <si>
    <t>Combustion Tubine/Duct Burner Unit #2</t>
  </si>
  <si>
    <t>Combustion Tubine/Duct Burner Unit #1</t>
  </si>
  <si>
    <t>PM</t>
  </si>
  <si>
    <t>PADEP SOURCE NAME</t>
  </si>
  <si>
    <t>PADEP ID</t>
  </si>
  <si>
    <t>Actual Emissions (tons)</t>
  </si>
  <si>
    <t>SHELL POLYMERS MONACA</t>
  </si>
  <si>
    <t>SUMMARY OF ACTUAL MONTHLY EMISSIONS, EMISSION SOURCE BASIS</t>
  </si>
  <si>
    <r>
      <t xml:space="preserve">See file entitled: </t>
    </r>
    <r>
      <rPr>
        <i/>
        <sz val="11"/>
        <color theme="1"/>
        <rFont val="Calibri"/>
        <family val="2"/>
        <scheme val="minor"/>
      </rPr>
      <t>2022_Monthly_Actual_Emission_Summary_Date.xlsx</t>
    </r>
  </si>
  <si>
    <r>
      <t xml:space="preserve">See file entitled </t>
    </r>
    <r>
      <rPr>
        <i/>
        <sz val="11"/>
        <color theme="1"/>
        <rFont val="Calibri"/>
        <family val="2"/>
        <scheme val="minor"/>
      </rPr>
      <t>2021_Monthly_Emissions_by_Source.xlsx</t>
    </r>
  </si>
  <si>
    <t>CHECK</t>
  </si>
  <si>
    <t>NOVEMBER 2021 THROUGH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</si>
</sst>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#,##0.000"/>
    <numFmt numFmtId="167" formatCode="#,##0.####"/>
    <numFmt numFmtId="168" formatCode="m/d/yyyy\ hh:mm:ss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333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" fontId="0" fillId="0" borderId="0" xfId="0" applyNumberForma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right" wrapText="1"/>
    </xf>
    <xf numFmtId="0" fontId="2" fillId="0" borderId="0" xfId="0" applyFont="1"/>
    <xf numFmtId="0" fontId="1" fillId="0" borderId="0" xfId="0" applyFont="1"/>
    <xf numFmtId="164" fontId="3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/>
    </xf>
    <xf numFmtId="164" fontId="0" fillId="0" borderId="0" xfId="0" applyNumberFormat="1" applyBorder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 wrapText="1"/>
    </xf>
    <xf numFmtId="164" fontId="0" fillId="2" borderId="0" xfId="0" applyNumberFormat="1" applyFill="1"/>
    <xf numFmtId="4" fontId="0" fillId="2" borderId="0" xfId="0" applyNumberFormat="1" applyFill="1"/>
    <xf numFmtId="4" fontId="0" fillId="0" borderId="0" xfId="0" applyNumberFormat="1" applyAlignment="1">
      <alignment horizontal="right" wrapText="1"/>
    </xf>
    <xf numFmtId="3" fontId="0" fillId="0" borderId="0" xfId="0" applyNumberFormat="1"/>
    <xf numFmtId="3" fontId="0" fillId="0" borderId="0" xfId="0" applyNumberFormat="1" applyAlignment="1">
      <alignment horizontal="right" wrapText="1"/>
    </xf>
    <xf numFmtId="3" fontId="0" fillId="2" borderId="0" xfId="0" applyNumberFormat="1" applyFill="1"/>
    <xf numFmtId="166" fontId="0" fillId="0" borderId="0" xfId="0" applyNumberFormat="1"/>
    <xf numFmtId="4" fontId="0" fillId="0" borderId="0" xfId="0" applyNumberFormat="1" applyBorder="1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ill="1" applyBorder="1" applyAlignment="1">
      <alignment horizontal="right" wrapText="1"/>
    </xf>
    <xf numFmtId="4" fontId="0" fillId="4" borderId="0" xfId="0" applyNumberFormat="1" applyFill="1"/>
    <xf numFmtId="0" fontId="0" fillId="0" borderId="0" xfId="0" applyFont="1"/>
    <xf numFmtId="3" fontId="0" fillId="4" borderId="0" xfId="0" applyNumberFormat="1" applyFill="1"/>
    <xf numFmtId="0" fontId="0" fillId="4" borderId="0" xfId="0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right"/>
    </xf>
    <xf numFmtId="164" fontId="0" fillId="4" borderId="0" xfId="0" applyNumberFormat="1" applyFill="1" applyBorder="1" applyAlignment="1">
      <alignment horizontal="right"/>
    </xf>
    <xf numFmtId="0" fontId="0" fillId="4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vertical="top"/>
    </xf>
    <xf numFmtId="0" fontId="0" fillId="0" borderId="0" xfId="0" quotePrefix="1" applyAlignment="1">
      <alignment horizontal="left" vertical="top"/>
    </xf>
    <xf numFmtId="0" fontId="0" fillId="4" borderId="0" xfId="0" applyFill="1" applyAlignment="1">
      <alignment horizontal="left" vertical="top"/>
    </xf>
    <xf numFmtId="167" fontId="0" fillId="5" borderId="1" xfId="0" applyNumberFormat="1" applyFill="1" applyBorder="1" applyAlignment="1">
      <alignment horizontal="right"/>
    </xf>
    <xf numFmtId="168" fontId="0" fillId="0" borderId="0" xfId="0" applyNumberFormat="1" applyAlignment="1">
      <alignment horizontal="left"/>
    </xf>
    <xf numFmtId="0" fontId="0" fillId="5" borderId="0" xfId="0" applyFill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4" fontId="3" fillId="0" borderId="0" xfId="0" applyNumberFormat="1" applyFont="1" applyBorder="1" applyAlignment="1">
      <alignment horizontal="right"/>
    </xf>
    <xf numFmtId="4" fontId="3" fillId="4" borderId="0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4" borderId="0" xfId="0" applyNumberFormat="1" applyFill="1" applyBorder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B047-58FD-4B52-8360-20CE2E7CDE3A}">
  <dimension ref="A1:AE71"/>
  <sheetViews>
    <sheetView showGridLines="0" tabSelected="1" topLeftCell="A31" workbookViewId="0">
      <selection activeCell="AD62" sqref="AD62"/>
    </sheetView>
  </sheetViews>
  <sheetFormatPr defaultRowHeight="14.5" x14ac:dyDescent="0.35"/>
  <cols>
    <col min="2" max="2" width="11.1796875" bestFit="1" customWidth="1"/>
    <col min="3" max="11" width="11.7265625" customWidth="1"/>
    <col min="12" max="12" width="13.1796875" customWidth="1"/>
    <col min="13" max="15" width="11.7265625" customWidth="1"/>
    <col min="16" max="16" width="14" customWidth="1"/>
    <col min="17" max="17" width="3.7265625" customWidth="1"/>
    <col min="18" max="64" width="11.7265625" customWidth="1"/>
  </cols>
  <sheetData>
    <row r="1" spans="1:31" s="2" customFormat="1" x14ac:dyDescent="0.35">
      <c r="A1" s="8" t="s">
        <v>53</v>
      </c>
    </row>
    <row r="2" spans="1:31" s="2" customFormat="1" x14ac:dyDescent="0.35">
      <c r="A2" s="8" t="s">
        <v>43</v>
      </c>
    </row>
    <row r="3" spans="1:31" x14ac:dyDescent="0.35">
      <c r="A3" s="1"/>
    </row>
    <row r="4" spans="1:31" s="2" customFormat="1" x14ac:dyDescent="0.35">
      <c r="A4" s="7" t="s">
        <v>41</v>
      </c>
    </row>
    <row r="5" spans="1:31" x14ac:dyDescent="0.35">
      <c r="A5" s="2" t="s">
        <v>54</v>
      </c>
    </row>
    <row r="6" spans="1:31" s="2" customFormat="1" x14ac:dyDescent="0.35"/>
    <row r="7" spans="1:31" ht="29" x14ac:dyDescent="0.35">
      <c r="A7" s="1"/>
      <c r="C7" s="6" t="s">
        <v>26</v>
      </c>
      <c r="D7" s="6" t="s">
        <v>27</v>
      </c>
      <c r="E7" s="6" t="s">
        <v>28</v>
      </c>
      <c r="F7" s="6" t="s">
        <v>50</v>
      </c>
      <c r="G7" s="6" t="s">
        <v>29</v>
      </c>
      <c r="H7" s="6" t="s">
        <v>30</v>
      </c>
      <c r="I7" s="6" t="s">
        <v>31</v>
      </c>
      <c r="J7" s="6" t="s">
        <v>32</v>
      </c>
      <c r="K7" s="6" t="s">
        <v>33</v>
      </c>
      <c r="L7" s="20" t="s">
        <v>34</v>
      </c>
      <c r="M7" s="6" t="s">
        <v>35</v>
      </c>
      <c r="N7" s="6" t="s">
        <v>36</v>
      </c>
      <c r="O7" s="6" t="s">
        <v>37</v>
      </c>
      <c r="P7" s="6" t="s">
        <v>38</v>
      </c>
      <c r="R7" s="6" t="s">
        <v>26</v>
      </c>
      <c r="S7" s="6" t="s">
        <v>27</v>
      </c>
      <c r="T7" s="6" t="s">
        <v>28</v>
      </c>
      <c r="U7" s="6" t="s">
        <v>50</v>
      </c>
      <c r="V7" s="6" t="s">
        <v>29</v>
      </c>
      <c r="W7" s="6" t="s">
        <v>30</v>
      </c>
      <c r="X7" s="6" t="s">
        <v>31</v>
      </c>
      <c r="Y7" s="6" t="s">
        <v>32</v>
      </c>
      <c r="Z7" s="6" t="s">
        <v>33</v>
      </c>
      <c r="AA7" s="6" t="s">
        <v>34</v>
      </c>
      <c r="AB7" s="6" t="s">
        <v>35</v>
      </c>
      <c r="AC7" s="6" t="s">
        <v>36</v>
      </c>
      <c r="AD7" s="6" t="s">
        <v>37</v>
      </c>
      <c r="AE7" s="6" t="s">
        <v>38</v>
      </c>
    </row>
    <row r="8" spans="1:31" s="2" customFormat="1" x14ac:dyDescent="0.35">
      <c r="A8" s="1" t="s">
        <v>0</v>
      </c>
      <c r="B8" s="2" t="s">
        <v>1</v>
      </c>
      <c r="C8" s="6" t="s">
        <v>25</v>
      </c>
      <c r="D8" s="6" t="s">
        <v>25</v>
      </c>
      <c r="E8" s="6" t="s">
        <v>25</v>
      </c>
      <c r="F8" s="6" t="s">
        <v>25</v>
      </c>
      <c r="G8" s="6" t="s">
        <v>25</v>
      </c>
      <c r="H8" s="6" t="s">
        <v>25</v>
      </c>
      <c r="I8" s="6" t="s">
        <v>25</v>
      </c>
      <c r="J8" s="6" t="s">
        <v>25</v>
      </c>
      <c r="K8" s="6" t="s">
        <v>25</v>
      </c>
      <c r="L8" s="20" t="s">
        <v>25</v>
      </c>
      <c r="M8" s="6" t="s">
        <v>25</v>
      </c>
      <c r="N8" s="6" t="s">
        <v>25</v>
      </c>
      <c r="O8" s="6" t="s">
        <v>25</v>
      </c>
      <c r="P8" s="20" t="s">
        <v>25</v>
      </c>
      <c r="R8" s="6" t="s">
        <v>40</v>
      </c>
      <c r="S8" s="6" t="s">
        <v>40</v>
      </c>
      <c r="T8" s="6" t="s">
        <v>40</v>
      </c>
      <c r="U8" s="6" t="s">
        <v>40</v>
      </c>
      <c r="V8" s="6" t="s">
        <v>40</v>
      </c>
      <c r="W8" s="6" t="s">
        <v>40</v>
      </c>
      <c r="X8" s="6" t="s">
        <v>40</v>
      </c>
      <c r="Y8" s="6" t="s">
        <v>40</v>
      </c>
      <c r="Z8" s="6" t="s">
        <v>40</v>
      </c>
      <c r="AA8" s="6" t="s">
        <v>40</v>
      </c>
      <c r="AB8" s="6" t="s">
        <v>40</v>
      </c>
      <c r="AC8" s="6" t="s">
        <v>40</v>
      </c>
      <c r="AD8" s="6" t="s">
        <v>40</v>
      </c>
      <c r="AE8" s="6" t="s">
        <v>40</v>
      </c>
    </row>
    <row r="9" spans="1:31" x14ac:dyDescent="0.35">
      <c r="A9" s="1">
        <v>2020</v>
      </c>
      <c r="B9" t="s">
        <v>13</v>
      </c>
      <c r="C9" s="17">
        <v>7.33</v>
      </c>
      <c r="D9" s="17">
        <v>0</v>
      </c>
      <c r="E9" s="17">
        <v>0</v>
      </c>
      <c r="F9" s="17">
        <v>7.47</v>
      </c>
      <c r="G9" s="17">
        <v>0.23</v>
      </c>
      <c r="H9" s="17">
        <v>0.22000000000000003</v>
      </c>
      <c r="I9" s="17">
        <v>0.21000000000000002</v>
      </c>
      <c r="J9" s="17">
        <v>0.01</v>
      </c>
      <c r="K9" s="17">
        <v>0.21000000000000002</v>
      </c>
      <c r="L9" s="21">
        <v>1383.7900000000002</v>
      </c>
      <c r="M9" s="17">
        <v>1.1100000000000001</v>
      </c>
      <c r="N9" s="17">
        <v>0.01</v>
      </c>
      <c r="O9" s="17">
        <f>0.0011*166.666666666667</f>
        <v>0.18333333333333371</v>
      </c>
      <c r="P9" s="28">
        <f t="shared" ref="P9:P20" si="0">+L9+M9*25+N9*298</f>
        <v>1414.5200000000002</v>
      </c>
      <c r="R9" s="14">
        <f>+C9/2000</f>
        <v>3.6649999999999999E-3</v>
      </c>
      <c r="S9" s="14">
        <f t="shared" ref="S9:S20" si="1">+D9/2000</f>
        <v>0</v>
      </c>
      <c r="T9" s="14">
        <f t="shared" ref="T9:T20" si="2">+E9/2000</f>
        <v>0</v>
      </c>
      <c r="U9" s="14">
        <f t="shared" ref="U9:U20" si="3">+F9/2000</f>
        <v>3.735E-3</v>
      </c>
      <c r="V9" s="14">
        <f t="shared" ref="V9:V20" si="4">+G9/2000</f>
        <v>1.15E-4</v>
      </c>
      <c r="W9" s="14">
        <f t="shared" ref="W9:W20" si="5">+H9/2000</f>
        <v>1.1000000000000002E-4</v>
      </c>
      <c r="X9" s="14">
        <f t="shared" ref="X9:X20" si="6">+I9/2000</f>
        <v>1.05E-4</v>
      </c>
      <c r="Y9" s="14">
        <f t="shared" ref="Y9:Y20" si="7">+J9/2000</f>
        <v>5.0000000000000004E-6</v>
      </c>
      <c r="Z9" s="14">
        <f t="shared" ref="Z9:Z20" si="8">+K9/2000</f>
        <v>1.05E-4</v>
      </c>
      <c r="AA9" s="14">
        <f t="shared" ref="AA9:AA20" si="9">+L9/2000</f>
        <v>0.69189500000000015</v>
      </c>
      <c r="AB9" s="14">
        <f t="shared" ref="AB9:AB20" si="10">+M9/2000</f>
        <v>5.5500000000000005E-4</v>
      </c>
      <c r="AC9" s="14">
        <f t="shared" ref="AC9:AC20" si="11">+N9/2000</f>
        <v>5.0000000000000004E-6</v>
      </c>
      <c r="AD9" s="14">
        <f t="shared" ref="AD9:AD20" si="12">+O9/2000</f>
        <v>9.1666666666666857E-5</v>
      </c>
      <c r="AE9" s="14">
        <f t="shared" ref="AE9:AE20" si="13">+P9/2000</f>
        <v>0.70726000000000011</v>
      </c>
    </row>
    <row r="10" spans="1:31" x14ac:dyDescent="0.35">
      <c r="A10" s="1">
        <v>2020</v>
      </c>
      <c r="B10" t="s">
        <v>14</v>
      </c>
      <c r="C10" s="17">
        <v>37.79</v>
      </c>
      <c r="D10" s="17">
        <v>0</v>
      </c>
      <c r="E10" s="17">
        <v>0</v>
      </c>
      <c r="F10" s="17">
        <v>12.629999999999999</v>
      </c>
      <c r="G10" s="17">
        <v>0.26</v>
      </c>
      <c r="H10" s="17">
        <v>0.24000000000000002</v>
      </c>
      <c r="I10" s="17">
        <v>0.24000000000000002</v>
      </c>
      <c r="J10" s="17">
        <v>0</v>
      </c>
      <c r="K10" s="17">
        <v>0.77</v>
      </c>
      <c r="L10" s="21">
        <v>1844.13</v>
      </c>
      <c r="M10" s="17">
        <v>7.1999999999999993</v>
      </c>
      <c r="N10" s="17">
        <v>0</v>
      </c>
      <c r="O10" s="17">
        <f t="shared" ref="O10:O20" si="14">0.0011*166.666666666667</f>
        <v>0.18333333333333371</v>
      </c>
      <c r="P10" s="28">
        <f t="shared" si="0"/>
        <v>2024.13</v>
      </c>
      <c r="R10" s="14">
        <f t="shared" ref="R10:R20" si="15">+C10/2000</f>
        <v>1.8894999999999999E-2</v>
      </c>
      <c r="S10" s="14">
        <f t="shared" si="1"/>
        <v>0</v>
      </c>
      <c r="T10" s="14">
        <f t="shared" si="2"/>
        <v>0</v>
      </c>
      <c r="U10" s="14">
        <f t="shared" si="3"/>
        <v>6.3149999999999994E-3</v>
      </c>
      <c r="V10" s="14">
        <f t="shared" si="4"/>
        <v>1.3000000000000002E-4</v>
      </c>
      <c r="W10" s="14">
        <f t="shared" si="5"/>
        <v>1.2E-4</v>
      </c>
      <c r="X10" s="14">
        <f t="shared" si="6"/>
        <v>1.2E-4</v>
      </c>
      <c r="Y10" s="14">
        <f t="shared" si="7"/>
        <v>0</v>
      </c>
      <c r="Z10" s="14">
        <f t="shared" si="8"/>
        <v>3.8500000000000003E-4</v>
      </c>
      <c r="AA10" s="14">
        <f t="shared" si="9"/>
        <v>0.92206500000000002</v>
      </c>
      <c r="AB10" s="14">
        <f t="shared" si="10"/>
        <v>3.5999999999999995E-3</v>
      </c>
      <c r="AC10" s="14">
        <f t="shared" si="11"/>
        <v>0</v>
      </c>
      <c r="AD10" s="14">
        <f t="shared" si="12"/>
        <v>9.1666666666666857E-5</v>
      </c>
      <c r="AE10" s="14">
        <f t="shared" si="13"/>
        <v>1.012065</v>
      </c>
    </row>
    <row r="11" spans="1:31" x14ac:dyDescent="0.35">
      <c r="A11" s="1">
        <v>2020</v>
      </c>
      <c r="B11" t="s">
        <v>15</v>
      </c>
      <c r="C11" s="17">
        <v>40.380000000000003</v>
      </c>
      <c r="D11" s="17">
        <v>0</v>
      </c>
      <c r="E11" s="17">
        <v>0</v>
      </c>
      <c r="F11" s="17">
        <v>13.51</v>
      </c>
      <c r="G11" s="17">
        <v>0.27999999999999997</v>
      </c>
      <c r="H11" s="17">
        <v>0.27999999999999997</v>
      </c>
      <c r="I11" s="17">
        <v>0.26</v>
      </c>
      <c r="J11" s="17">
        <v>0</v>
      </c>
      <c r="K11" s="17">
        <v>0.81</v>
      </c>
      <c r="L11" s="21">
        <v>1971.32</v>
      </c>
      <c r="M11" s="17">
        <v>7.6999999999999993</v>
      </c>
      <c r="N11" s="17">
        <v>0</v>
      </c>
      <c r="O11" s="17">
        <f t="shared" si="14"/>
        <v>0.18333333333333371</v>
      </c>
      <c r="P11" s="28">
        <f t="shared" si="0"/>
        <v>2163.8199999999997</v>
      </c>
      <c r="R11" s="14">
        <f t="shared" si="15"/>
        <v>2.019E-2</v>
      </c>
      <c r="S11" s="14">
        <f t="shared" si="1"/>
        <v>0</v>
      </c>
      <c r="T11" s="14">
        <f t="shared" si="2"/>
        <v>0</v>
      </c>
      <c r="U11" s="14">
        <f t="shared" si="3"/>
        <v>6.7549999999999997E-3</v>
      </c>
      <c r="V11" s="14">
        <f t="shared" si="4"/>
        <v>1.3999999999999999E-4</v>
      </c>
      <c r="W11" s="14">
        <f t="shared" si="5"/>
        <v>1.3999999999999999E-4</v>
      </c>
      <c r="X11" s="14">
        <f t="shared" si="6"/>
        <v>1.3000000000000002E-4</v>
      </c>
      <c r="Y11" s="14">
        <f t="shared" si="7"/>
        <v>0</v>
      </c>
      <c r="Z11" s="14">
        <f t="shared" si="8"/>
        <v>4.0500000000000003E-4</v>
      </c>
      <c r="AA11" s="14">
        <f t="shared" si="9"/>
        <v>0.98565999999999998</v>
      </c>
      <c r="AB11" s="14">
        <f t="shared" si="10"/>
        <v>3.8499999999999997E-3</v>
      </c>
      <c r="AC11" s="14">
        <f t="shared" si="11"/>
        <v>0</v>
      </c>
      <c r="AD11" s="14">
        <f t="shared" si="12"/>
        <v>9.1666666666666857E-5</v>
      </c>
      <c r="AE11" s="14">
        <f t="shared" si="13"/>
        <v>1.0819099999999999</v>
      </c>
    </row>
    <row r="12" spans="1:31" x14ac:dyDescent="0.35">
      <c r="A12" s="1">
        <v>2020</v>
      </c>
      <c r="B12" t="s">
        <v>16</v>
      </c>
      <c r="C12" s="17">
        <v>20.13</v>
      </c>
      <c r="D12" s="17">
        <v>0</v>
      </c>
      <c r="E12" s="17">
        <v>0</v>
      </c>
      <c r="F12" s="17">
        <v>6.7</v>
      </c>
      <c r="G12" s="17">
        <v>0.12999999999999998</v>
      </c>
      <c r="H12" s="17">
        <v>0.12000000000000001</v>
      </c>
      <c r="I12" s="17">
        <v>0.12000000000000001</v>
      </c>
      <c r="J12" s="17">
        <v>0</v>
      </c>
      <c r="K12" s="17">
        <v>0.39</v>
      </c>
      <c r="L12" s="21">
        <v>897.05000000000007</v>
      </c>
      <c r="M12" s="17">
        <v>3.7</v>
      </c>
      <c r="N12" s="17">
        <v>0</v>
      </c>
      <c r="O12" s="17">
        <f t="shared" si="14"/>
        <v>0.18333333333333371</v>
      </c>
      <c r="P12" s="28">
        <f t="shared" si="0"/>
        <v>989.55000000000007</v>
      </c>
      <c r="R12" s="14">
        <f t="shared" si="15"/>
        <v>1.0064999999999999E-2</v>
      </c>
      <c r="S12" s="14">
        <f t="shared" si="1"/>
        <v>0</v>
      </c>
      <c r="T12" s="14">
        <f t="shared" si="2"/>
        <v>0</v>
      </c>
      <c r="U12" s="14">
        <f t="shared" si="3"/>
        <v>3.3500000000000001E-3</v>
      </c>
      <c r="V12" s="14">
        <f t="shared" si="4"/>
        <v>6.4999999999999994E-5</v>
      </c>
      <c r="W12" s="14">
        <f t="shared" si="5"/>
        <v>6.0000000000000002E-5</v>
      </c>
      <c r="X12" s="14">
        <f t="shared" si="6"/>
        <v>6.0000000000000002E-5</v>
      </c>
      <c r="Y12" s="14">
        <f t="shared" si="7"/>
        <v>0</v>
      </c>
      <c r="Z12" s="14">
        <f t="shared" si="8"/>
        <v>1.95E-4</v>
      </c>
      <c r="AA12" s="14">
        <f t="shared" si="9"/>
        <v>0.44852500000000001</v>
      </c>
      <c r="AB12" s="14">
        <f t="shared" si="10"/>
        <v>1.8500000000000001E-3</v>
      </c>
      <c r="AC12" s="14">
        <f t="shared" si="11"/>
        <v>0</v>
      </c>
      <c r="AD12" s="14">
        <f t="shared" si="12"/>
        <v>9.1666666666666857E-5</v>
      </c>
      <c r="AE12" s="14">
        <f t="shared" si="13"/>
        <v>0.49477500000000002</v>
      </c>
    </row>
    <row r="13" spans="1:31" x14ac:dyDescent="0.35">
      <c r="A13" s="1">
        <v>2020</v>
      </c>
      <c r="B13" t="s">
        <v>17</v>
      </c>
      <c r="C13" s="17">
        <v>7.74</v>
      </c>
      <c r="D13" s="17">
        <v>0</v>
      </c>
      <c r="E13" s="17">
        <v>0</v>
      </c>
      <c r="F13" s="17">
        <v>2.5499999999999998</v>
      </c>
      <c r="G13" s="17">
        <v>0.02</v>
      </c>
      <c r="H13" s="17">
        <v>0.02</v>
      </c>
      <c r="I13" s="17">
        <v>0.02</v>
      </c>
      <c r="J13" s="17">
        <v>0</v>
      </c>
      <c r="K13" s="17">
        <v>0.15000000000000002</v>
      </c>
      <c r="L13" s="21">
        <v>230.69</v>
      </c>
      <c r="M13" s="17">
        <v>1.24</v>
      </c>
      <c r="N13" s="17">
        <v>0</v>
      </c>
      <c r="O13" s="17">
        <f t="shared" si="14"/>
        <v>0.18333333333333371</v>
      </c>
      <c r="P13" s="28">
        <f t="shared" si="0"/>
        <v>261.69</v>
      </c>
      <c r="R13" s="14">
        <f t="shared" si="15"/>
        <v>3.8700000000000002E-3</v>
      </c>
      <c r="S13" s="14">
        <f t="shared" si="1"/>
        <v>0</v>
      </c>
      <c r="T13" s="14">
        <f t="shared" si="2"/>
        <v>0</v>
      </c>
      <c r="U13" s="14">
        <f t="shared" si="3"/>
        <v>1.2749999999999999E-3</v>
      </c>
      <c r="V13" s="14">
        <f t="shared" si="4"/>
        <v>1.0000000000000001E-5</v>
      </c>
      <c r="W13" s="14">
        <f t="shared" si="5"/>
        <v>1.0000000000000001E-5</v>
      </c>
      <c r="X13" s="14">
        <f t="shared" si="6"/>
        <v>1.0000000000000001E-5</v>
      </c>
      <c r="Y13" s="14">
        <f t="shared" si="7"/>
        <v>0</v>
      </c>
      <c r="Z13" s="14">
        <f t="shared" si="8"/>
        <v>7.5000000000000007E-5</v>
      </c>
      <c r="AA13" s="14">
        <f t="shared" si="9"/>
        <v>0.115345</v>
      </c>
      <c r="AB13" s="14">
        <f t="shared" si="10"/>
        <v>6.2E-4</v>
      </c>
      <c r="AC13" s="14">
        <f t="shared" si="11"/>
        <v>0</v>
      </c>
      <c r="AD13" s="14">
        <f t="shared" si="12"/>
        <v>9.1666666666666857E-5</v>
      </c>
      <c r="AE13" s="14">
        <f t="shared" si="13"/>
        <v>0.13084499999999999</v>
      </c>
    </row>
    <row r="14" spans="1:31" x14ac:dyDescent="0.35">
      <c r="A14" s="1">
        <v>2020</v>
      </c>
      <c r="B14" t="s">
        <v>18</v>
      </c>
      <c r="C14" s="17">
        <v>9.8500000000000014</v>
      </c>
      <c r="D14" s="17">
        <v>0</v>
      </c>
      <c r="E14" s="17">
        <v>0</v>
      </c>
      <c r="F14" s="17">
        <v>3.81</v>
      </c>
      <c r="G14" s="17">
        <v>0.12</v>
      </c>
      <c r="H14" s="17">
        <v>0.12</v>
      </c>
      <c r="I14" s="17">
        <v>0.12</v>
      </c>
      <c r="J14" s="17">
        <v>0</v>
      </c>
      <c r="K14" s="17">
        <v>0.31000000000000005</v>
      </c>
      <c r="L14" s="21">
        <v>1052.3699999999999</v>
      </c>
      <c r="M14" s="17">
        <v>2.5300000000000002</v>
      </c>
      <c r="N14" s="17">
        <v>0</v>
      </c>
      <c r="O14" s="17">
        <f t="shared" si="14"/>
        <v>0.18333333333333371</v>
      </c>
      <c r="P14" s="28">
        <f t="shared" si="0"/>
        <v>1115.6199999999999</v>
      </c>
      <c r="R14" s="14">
        <f t="shared" si="15"/>
        <v>4.9250000000000006E-3</v>
      </c>
      <c r="S14" s="14">
        <f t="shared" si="1"/>
        <v>0</v>
      </c>
      <c r="T14" s="14">
        <f t="shared" si="2"/>
        <v>0</v>
      </c>
      <c r="U14" s="14">
        <f t="shared" si="3"/>
        <v>1.905E-3</v>
      </c>
      <c r="V14" s="14">
        <f t="shared" si="4"/>
        <v>5.9999999999999995E-5</v>
      </c>
      <c r="W14" s="14">
        <f t="shared" si="5"/>
        <v>5.9999999999999995E-5</v>
      </c>
      <c r="X14" s="14">
        <f t="shared" si="6"/>
        <v>5.9999999999999995E-5</v>
      </c>
      <c r="Y14" s="14">
        <f t="shared" si="7"/>
        <v>0</v>
      </c>
      <c r="Z14" s="14">
        <f t="shared" si="8"/>
        <v>1.5500000000000003E-4</v>
      </c>
      <c r="AA14" s="14">
        <f t="shared" si="9"/>
        <v>0.5261849999999999</v>
      </c>
      <c r="AB14" s="14">
        <f t="shared" si="10"/>
        <v>1.2650000000000001E-3</v>
      </c>
      <c r="AC14" s="14">
        <f t="shared" si="11"/>
        <v>0</v>
      </c>
      <c r="AD14" s="14">
        <f t="shared" si="12"/>
        <v>9.1666666666666857E-5</v>
      </c>
      <c r="AE14" s="14">
        <f t="shared" si="13"/>
        <v>0.55780999999999992</v>
      </c>
    </row>
    <row r="15" spans="1:31" x14ac:dyDescent="0.35">
      <c r="A15" s="1">
        <v>2020</v>
      </c>
      <c r="B15" t="s">
        <v>19</v>
      </c>
      <c r="C15" s="17">
        <v>17.529999999999998</v>
      </c>
      <c r="D15" s="17">
        <v>0</v>
      </c>
      <c r="E15" s="17">
        <v>0</v>
      </c>
      <c r="F15" s="17">
        <v>8.7099999999999991</v>
      </c>
      <c r="G15" s="17">
        <v>0.15</v>
      </c>
      <c r="H15" s="17">
        <v>0.14000000000000001</v>
      </c>
      <c r="I15" s="17">
        <v>0.14000000000000001</v>
      </c>
      <c r="J15" s="17">
        <v>0.01</v>
      </c>
      <c r="K15" s="17">
        <v>0.3600000000000001</v>
      </c>
      <c r="L15" s="21">
        <v>1247.6099999999999</v>
      </c>
      <c r="M15" s="17">
        <v>2.91</v>
      </c>
      <c r="N15" s="17">
        <v>0.01</v>
      </c>
      <c r="O15" s="17">
        <f t="shared" si="14"/>
        <v>0.18333333333333371</v>
      </c>
      <c r="P15" s="28">
        <f t="shared" si="0"/>
        <v>1323.34</v>
      </c>
      <c r="R15" s="14">
        <f t="shared" si="15"/>
        <v>8.7649999999999985E-3</v>
      </c>
      <c r="S15" s="14">
        <f t="shared" si="1"/>
        <v>0</v>
      </c>
      <c r="T15" s="14">
        <f t="shared" si="2"/>
        <v>0</v>
      </c>
      <c r="U15" s="14">
        <f t="shared" si="3"/>
        <v>4.3549999999999995E-3</v>
      </c>
      <c r="V15" s="14">
        <f t="shared" si="4"/>
        <v>7.4999999999999993E-5</v>
      </c>
      <c r="W15" s="14">
        <f t="shared" si="5"/>
        <v>7.0000000000000007E-5</v>
      </c>
      <c r="X15" s="14">
        <f t="shared" si="6"/>
        <v>7.0000000000000007E-5</v>
      </c>
      <c r="Y15" s="14">
        <f t="shared" si="7"/>
        <v>5.0000000000000004E-6</v>
      </c>
      <c r="Z15" s="14">
        <f t="shared" si="8"/>
        <v>1.8000000000000004E-4</v>
      </c>
      <c r="AA15" s="14">
        <f t="shared" si="9"/>
        <v>0.62380499999999994</v>
      </c>
      <c r="AB15" s="14">
        <f t="shared" si="10"/>
        <v>1.4550000000000001E-3</v>
      </c>
      <c r="AC15" s="14">
        <f t="shared" si="11"/>
        <v>5.0000000000000004E-6</v>
      </c>
      <c r="AD15" s="14">
        <f t="shared" si="12"/>
        <v>9.1666666666666857E-5</v>
      </c>
      <c r="AE15" s="14">
        <f t="shared" si="13"/>
        <v>0.66166999999999998</v>
      </c>
    </row>
    <row r="16" spans="1:31" x14ac:dyDescent="0.35">
      <c r="A16" s="1">
        <v>2020</v>
      </c>
      <c r="B16" t="s">
        <v>20</v>
      </c>
      <c r="C16" s="17">
        <v>22.44</v>
      </c>
      <c r="D16" s="17">
        <v>0</v>
      </c>
      <c r="E16" s="17">
        <v>0</v>
      </c>
      <c r="F16" s="17">
        <v>11.51</v>
      </c>
      <c r="G16" s="17">
        <v>0.29000000000000004</v>
      </c>
      <c r="H16" s="17">
        <v>0.28000000000000003</v>
      </c>
      <c r="I16" s="17">
        <v>0.26</v>
      </c>
      <c r="J16" s="17">
        <v>0.01</v>
      </c>
      <c r="K16" s="17">
        <v>0.53</v>
      </c>
      <c r="L16" s="21">
        <v>1579.98</v>
      </c>
      <c r="M16" s="17">
        <v>3.62</v>
      </c>
      <c r="N16" s="17">
        <v>0.01</v>
      </c>
      <c r="O16" s="17">
        <f t="shared" si="14"/>
        <v>0.18333333333333371</v>
      </c>
      <c r="P16" s="28">
        <f t="shared" si="0"/>
        <v>1673.46</v>
      </c>
      <c r="R16" s="14">
        <f t="shared" si="15"/>
        <v>1.1220000000000001E-2</v>
      </c>
      <c r="S16" s="14">
        <f t="shared" si="1"/>
        <v>0</v>
      </c>
      <c r="T16" s="14">
        <f t="shared" si="2"/>
        <v>0</v>
      </c>
      <c r="U16" s="14">
        <f t="shared" si="3"/>
        <v>5.7549999999999997E-3</v>
      </c>
      <c r="V16" s="14">
        <f t="shared" si="4"/>
        <v>1.4500000000000003E-4</v>
      </c>
      <c r="W16" s="14">
        <f t="shared" si="5"/>
        <v>1.4000000000000001E-4</v>
      </c>
      <c r="X16" s="14">
        <f t="shared" si="6"/>
        <v>1.3000000000000002E-4</v>
      </c>
      <c r="Y16" s="14">
        <f t="shared" si="7"/>
        <v>5.0000000000000004E-6</v>
      </c>
      <c r="Z16" s="14">
        <f t="shared" si="8"/>
        <v>2.6499999999999999E-4</v>
      </c>
      <c r="AA16" s="14">
        <f t="shared" si="9"/>
        <v>0.78998999999999997</v>
      </c>
      <c r="AB16" s="14">
        <f t="shared" si="10"/>
        <v>1.81E-3</v>
      </c>
      <c r="AC16" s="14">
        <f t="shared" si="11"/>
        <v>5.0000000000000004E-6</v>
      </c>
      <c r="AD16" s="14">
        <f t="shared" si="12"/>
        <v>9.1666666666666857E-5</v>
      </c>
      <c r="AE16" s="14">
        <f t="shared" si="13"/>
        <v>0.83672999999999997</v>
      </c>
    </row>
    <row r="17" spans="1:31" x14ac:dyDescent="0.35">
      <c r="A17" s="1">
        <v>2020</v>
      </c>
      <c r="B17" t="s">
        <v>21</v>
      </c>
      <c r="C17" s="17">
        <v>514.29</v>
      </c>
      <c r="D17" s="17">
        <v>0</v>
      </c>
      <c r="E17" s="17">
        <v>0</v>
      </c>
      <c r="F17" s="17">
        <v>402.64</v>
      </c>
      <c r="G17" s="17">
        <v>19.939999999999998</v>
      </c>
      <c r="H17" s="17">
        <v>19.150000000000002</v>
      </c>
      <c r="I17" s="17">
        <v>17.97</v>
      </c>
      <c r="J17" s="17">
        <v>3.7199999999999998</v>
      </c>
      <c r="K17" s="17">
        <v>201.68999999999997</v>
      </c>
      <c r="L17" s="21">
        <v>365034.77</v>
      </c>
      <c r="M17" s="17">
        <v>19.329999999999998</v>
      </c>
      <c r="N17" s="17">
        <v>2.95</v>
      </c>
      <c r="O17" s="17">
        <f t="shared" si="14"/>
        <v>0.18333333333333371</v>
      </c>
      <c r="P17" s="28">
        <f t="shared" si="0"/>
        <v>366397.12</v>
      </c>
      <c r="R17" s="14">
        <f t="shared" si="15"/>
        <v>0.25714499999999996</v>
      </c>
      <c r="S17" s="14">
        <f t="shared" si="1"/>
        <v>0</v>
      </c>
      <c r="T17" s="14">
        <f t="shared" si="2"/>
        <v>0</v>
      </c>
      <c r="U17" s="14">
        <f t="shared" si="3"/>
        <v>0.20132</v>
      </c>
      <c r="V17" s="14">
        <f t="shared" si="4"/>
        <v>9.9699999999999997E-3</v>
      </c>
      <c r="W17" s="14">
        <f t="shared" si="5"/>
        <v>9.5750000000000019E-3</v>
      </c>
      <c r="X17" s="14">
        <f t="shared" si="6"/>
        <v>8.9849999999999999E-3</v>
      </c>
      <c r="Y17" s="14">
        <f t="shared" si="7"/>
        <v>1.8599999999999999E-3</v>
      </c>
      <c r="Z17" s="14">
        <f t="shared" si="8"/>
        <v>0.10084499999999999</v>
      </c>
      <c r="AA17" s="14">
        <f t="shared" si="9"/>
        <v>182.51738500000002</v>
      </c>
      <c r="AB17" s="14">
        <f t="shared" si="10"/>
        <v>9.665E-3</v>
      </c>
      <c r="AC17" s="14">
        <f t="shared" si="11"/>
        <v>1.4750000000000002E-3</v>
      </c>
      <c r="AD17" s="14">
        <f t="shared" si="12"/>
        <v>9.1666666666666857E-5</v>
      </c>
      <c r="AE17" s="14">
        <f t="shared" si="13"/>
        <v>183.19855999999999</v>
      </c>
    </row>
    <row r="18" spans="1:31" x14ac:dyDescent="0.35">
      <c r="A18" s="1">
        <v>2020</v>
      </c>
      <c r="B18" t="s">
        <v>22</v>
      </c>
      <c r="C18" s="17">
        <v>427.22</v>
      </c>
      <c r="D18" s="17">
        <v>0</v>
      </c>
      <c r="E18" s="17">
        <v>0</v>
      </c>
      <c r="F18" s="17">
        <v>338.83000000000004</v>
      </c>
      <c r="G18" s="17">
        <v>16.899999999999999</v>
      </c>
      <c r="H18" s="17">
        <v>16.23</v>
      </c>
      <c r="I18" s="17">
        <v>15.21</v>
      </c>
      <c r="J18" s="17">
        <v>3.14</v>
      </c>
      <c r="K18" s="17">
        <v>170.16</v>
      </c>
      <c r="L18" s="21">
        <v>308658.34000000003</v>
      </c>
      <c r="M18" s="17">
        <v>14.4</v>
      </c>
      <c r="N18" s="17">
        <v>2.5</v>
      </c>
      <c r="O18" s="17">
        <f t="shared" si="14"/>
        <v>0.18333333333333371</v>
      </c>
      <c r="P18" s="28">
        <f t="shared" si="0"/>
        <v>309763.34000000003</v>
      </c>
      <c r="R18" s="14">
        <f t="shared" si="15"/>
        <v>0.21361000000000002</v>
      </c>
      <c r="S18" s="14">
        <f t="shared" si="1"/>
        <v>0</v>
      </c>
      <c r="T18" s="14">
        <f t="shared" si="2"/>
        <v>0</v>
      </c>
      <c r="U18" s="14">
        <f t="shared" si="3"/>
        <v>0.16941500000000001</v>
      </c>
      <c r="V18" s="14">
        <f t="shared" si="4"/>
        <v>8.4499999999999992E-3</v>
      </c>
      <c r="W18" s="14">
        <f t="shared" si="5"/>
        <v>8.1150000000000007E-3</v>
      </c>
      <c r="X18" s="14">
        <f t="shared" si="6"/>
        <v>7.6050000000000006E-3</v>
      </c>
      <c r="Y18" s="14">
        <f t="shared" si="7"/>
        <v>1.57E-3</v>
      </c>
      <c r="Z18" s="14">
        <f t="shared" si="8"/>
        <v>8.5080000000000003E-2</v>
      </c>
      <c r="AA18" s="14">
        <f t="shared" si="9"/>
        <v>154.32917</v>
      </c>
      <c r="AB18" s="14">
        <f t="shared" si="10"/>
        <v>7.1999999999999998E-3</v>
      </c>
      <c r="AC18" s="14">
        <f t="shared" si="11"/>
        <v>1.25E-3</v>
      </c>
      <c r="AD18" s="14">
        <f t="shared" si="12"/>
        <v>9.1666666666666857E-5</v>
      </c>
      <c r="AE18" s="14">
        <f t="shared" si="13"/>
        <v>154.88167000000001</v>
      </c>
    </row>
    <row r="19" spans="1:31" x14ac:dyDescent="0.35">
      <c r="A19" s="1">
        <v>2020</v>
      </c>
      <c r="B19" t="s">
        <v>23</v>
      </c>
      <c r="C19" s="17">
        <v>286.13</v>
      </c>
      <c r="D19" s="17">
        <v>0</v>
      </c>
      <c r="E19" s="17">
        <v>0</v>
      </c>
      <c r="F19" s="17">
        <v>227.9</v>
      </c>
      <c r="G19" s="17">
        <v>10.88</v>
      </c>
      <c r="H19" s="17">
        <v>10.459999999999999</v>
      </c>
      <c r="I19" s="17">
        <v>9.82</v>
      </c>
      <c r="J19" s="17">
        <v>1.9699999999999998</v>
      </c>
      <c r="K19" s="17">
        <v>105.34000000000002</v>
      </c>
      <c r="L19" s="21">
        <v>194163.69999999998</v>
      </c>
      <c r="M19" s="17">
        <v>13.949999999999998</v>
      </c>
      <c r="N19" s="17">
        <v>1.5499999999999998</v>
      </c>
      <c r="O19" s="17">
        <f t="shared" si="14"/>
        <v>0.18333333333333371</v>
      </c>
      <c r="P19" s="28">
        <f t="shared" si="0"/>
        <v>194974.34999999998</v>
      </c>
      <c r="R19" s="14">
        <f t="shared" si="15"/>
        <v>0.143065</v>
      </c>
      <c r="S19" s="14">
        <f t="shared" si="1"/>
        <v>0</v>
      </c>
      <c r="T19" s="14">
        <f t="shared" si="2"/>
        <v>0</v>
      </c>
      <c r="U19" s="14">
        <f t="shared" si="3"/>
        <v>0.11395000000000001</v>
      </c>
      <c r="V19" s="14">
        <f t="shared" si="4"/>
        <v>5.4400000000000004E-3</v>
      </c>
      <c r="W19" s="14">
        <f t="shared" si="5"/>
        <v>5.2299999999999994E-3</v>
      </c>
      <c r="X19" s="14">
        <f t="shared" si="6"/>
        <v>4.9100000000000003E-3</v>
      </c>
      <c r="Y19" s="14">
        <f t="shared" si="7"/>
        <v>9.8499999999999998E-4</v>
      </c>
      <c r="Z19" s="14">
        <f t="shared" si="8"/>
        <v>5.2670000000000008E-2</v>
      </c>
      <c r="AA19" s="14">
        <f t="shared" si="9"/>
        <v>97.081849999999989</v>
      </c>
      <c r="AB19" s="14">
        <f t="shared" si="10"/>
        <v>6.9749999999999986E-3</v>
      </c>
      <c r="AC19" s="14">
        <f t="shared" si="11"/>
        <v>7.7499999999999986E-4</v>
      </c>
      <c r="AD19" s="14">
        <f t="shared" si="12"/>
        <v>9.1666666666666857E-5</v>
      </c>
      <c r="AE19" s="14">
        <f t="shared" si="13"/>
        <v>97.487174999999993</v>
      </c>
    </row>
    <row r="20" spans="1:31" x14ac:dyDescent="0.35">
      <c r="A20" s="1">
        <v>2020</v>
      </c>
      <c r="B20" t="s">
        <v>24</v>
      </c>
      <c r="C20" s="17">
        <v>292.28000000000003</v>
      </c>
      <c r="D20" s="17">
        <v>0</v>
      </c>
      <c r="E20" s="17">
        <v>0</v>
      </c>
      <c r="F20" s="17">
        <v>235.46</v>
      </c>
      <c r="G20" s="17">
        <v>11.36</v>
      </c>
      <c r="H20" s="17">
        <v>10.899999999999999</v>
      </c>
      <c r="I20" s="17">
        <v>10.23</v>
      </c>
      <c r="J20" s="17">
        <v>2.0499999999999998</v>
      </c>
      <c r="K20" s="17">
        <v>110.21</v>
      </c>
      <c r="L20" s="21">
        <v>202788.59</v>
      </c>
      <c r="M20" s="17">
        <v>13.479999999999999</v>
      </c>
      <c r="N20" s="17">
        <v>1.6300000000000001</v>
      </c>
      <c r="O20" s="17">
        <f t="shared" si="14"/>
        <v>0.18333333333333371</v>
      </c>
      <c r="P20" s="28">
        <f t="shared" si="0"/>
        <v>203611.33</v>
      </c>
      <c r="R20" s="14">
        <f t="shared" si="15"/>
        <v>0.14614000000000002</v>
      </c>
      <c r="S20" s="14">
        <f t="shared" si="1"/>
        <v>0</v>
      </c>
      <c r="T20" s="14">
        <f t="shared" si="2"/>
        <v>0</v>
      </c>
      <c r="U20" s="14">
        <f t="shared" si="3"/>
        <v>0.11773</v>
      </c>
      <c r="V20" s="14">
        <f t="shared" si="4"/>
        <v>5.6799999999999993E-3</v>
      </c>
      <c r="W20" s="14">
        <f t="shared" si="5"/>
        <v>5.4499999999999991E-3</v>
      </c>
      <c r="X20" s="14">
        <f t="shared" si="6"/>
        <v>5.1150000000000006E-3</v>
      </c>
      <c r="Y20" s="14">
        <f t="shared" si="7"/>
        <v>1.0249999999999999E-3</v>
      </c>
      <c r="Z20" s="14">
        <f t="shared" si="8"/>
        <v>5.5104999999999994E-2</v>
      </c>
      <c r="AA20" s="14">
        <f t="shared" si="9"/>
        <v>101.394295</v>
      </c>
      <c r="AB20" s="14">
        <f t="shared" si="10"/>
        <v>6.7399999999999995E-3</v>
      </c>
      <c r="AC20" s="14">
        <f t="shared" si="11"/>
        <v>8.1500000000000008E-4</v>
      </c>
      <c r="AD20" s="14">
        <f t="shared" si="12"/>
        <v>9.1666666666666857E-5</v>
      </c>
      <c r="AE20" s="14">
        <f t="shared" si="13"/>
        <v>101.80566499999999</v>
      </c>
    </row>
    <row r="21" spans="1:31" x14ac:dyDescent="0.35">
      <c r="A21" s="1"/>
      <c r="B21" s="2" t="s">
        <v>55</v>
      </c>
      <c r="C21" s="26">
        <f>SUM(C9:C20)</f>
        <v>1683.11</v>
      </c>
      <c r="D21" s="26">
        <f t="shared" ref="D21:P21" si="16">SUM(D9:D20)</f>
        <v>0</v>
      </c>
      <c r="E21" s="26">
        <f t="shared" si="16"/>
        <v>0</v>
      </c>
      <c r="F21" s="26">
        <f t="shared" si="16"/>
        <v>1271.72</v>
      </c>
      <c r="G21" s="26">
        <f t="shared" si="16"/>
        <v>60.559999999999995</v>
      </c>
      <c r="H21" s="26">
        <f t="shared" si="16"/>
        <v>58.160000000000004</v>
      </c>
      <c r="I21" s="26">
        <f t="shared" si="16"/>
        <v>54.599999999999994</v>
      </c>
      <c r="J21" s="26">
        <f t="shared" si="16"/>
        <v>10.91</v>
      </c>
      <c r="K21" s="26">
        <f t="shared" si="16"/>
        <v>590.93000000000006</v>
      </c>
      <c r="L21" s="26">
        <f t="shared" si="16"/>
        <v>1080852.3400000001</v>
      </c>
      <c r="M21" s="26">
        <f t="shared" si="16"/>
        <v>91.17</v>
      </c>
      <c r="N21" s="26">
        <f t="shared" si="16"/>
        <v>8.66</v>
      </c>
      <c r="O21" s="26">
        <f t="shared" si="16"/>
        <v>2.2000000000000046</v>
      </c>
      <c r="P21" s="26">
        <f t="shared" si="16"/>
        <v>1085712.27</v>
      </c>
      <c r="R21" s="14">
        <f>SUM(R9:R20)</f>
        <v>0.84155499999999994</v>
      </c>
      <c r="S21" s="14">
        <f t="shared" ref="S21" si="17">SUM(S9:S20)</f>
        <v>0</v>
      </c>
      <c r="T21" s="14">
        <f t="shared" ref="T21" si="18">SUM(T9:T20)</f>
        <v>0</v>
      </c>
      <c r="U21" s="14">
        <f t="shared" ref="U21" si="19">SUM(U9:U20)</f>
        <v>0.63585999999999998</v>
      </c>
      <c r="V21" s="14">
        <f t="shared" ref="V21" si="20">SUM(V9:V20)</f>
        <v>3.0279999999999994E-2</v>
      </c>
      <c r="W21" s="14">
        <f t="shared" ref="W21" si="21">SUM(W9:W20)</f>
        <v>2.9080000000000002E-2</v>
      </c>
      <c r="X21" s="14">
        <f t="shared" ref="X21" si="22">SUM(X9:X20)</f>
        <v>2.7300000000000001E-2</v>
      </c>
      <c r="Y21" s="14">
        <f t="shared" ref="Y21" si="23">SUM(Y9:Y20)</f>
        <v>5.4549999999999998E-3</v>
      </c>
      <c r="Z21" s="14">
        <f t="shared" ref="Z21" si="24">SUM(Z9:Z20)</f>
        <v>0.29546500000000003</v>
      </c>
      <c r="AA21" s="14">
        <f t="shared" ref="AA21" si="25">SUM(AA9:AA20)</f>
        <v>540.42616999999996</v>
      </c>
      <c r="AB21" s="14">
        <f t="shared" ref="AB21" si="26">SUM(AB9:AB20)</f>
        <v>4.5585000000000001E-2</v>
      </c>
      <c r="AC21" s="14">
        <f t="shared" ref="AC21" si="27">SUM(AC9:AC20)</f>
        <v>4.3299999999999996E-3</v>
      </c>
      <c r="AD21" s="14">
        <f t="shared" ref="AD21" si="28">SUM(AD9:AD20)</f>
        <v>1.1000000000000022E-3</v>
      </c>
      <c r="AE21" s="14">
        <f t="shared" ref="AE21" si="29">SUM(AE9:AE20)</f>
        <v>542.85613499999999</v>
      </c>
    </row>
    <row r="22" spans="1:31" x14ac:dyDescent="0.35">
      <c r="A22" s="1"/>
      <c r="C22" s="3"/>
      <c r="D22" s="3"/>
      <c r="E22" s="3"/>
      <c r="F22" s="3"/>
      <c r="G22" s="3"/>
      <c r="H22" s="3"/>
      <c r="I22" s="3"/>
      <c r="J22" s="3"/>
      <c r="K22" s="3"/>
      <c r="L22" s="19"/>
      <c r="M22" s="3"/>
      <c r="N22" s="3"/>
      <c r="O22" s="3"/>
      <c r="P22" s="19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 x14ac:dyDescent="0.35">
      <c r="A23" s="1"/>
      <c r="C23" s="3"/>
      <c r="D23" s="3"/>
      <c r="E23" s="3"/>
      <c r="F23" s="3"/>
      <c r="G23" s="3"/>
      <c r="H23" s="3"/>
      <c r="I23" s="3"/>
      <c r="J23" s="3"/>
      <c r="K23" s="3"/>
      <c r="L23" s="19"/>
      <c r="M23" s="3"/>
      <c r="N23" s="3"/>
      <c r="O23" s="3"/>
      <c r="P23" s="19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x14ac:dyDescent="0.35">
      <c r="A24" s="7" t="s">
        <v>39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19"/>
      <c r="M24" s="3"/>
      <c r="N24" s="3"/>
      <c r="O24" s="3"/>
      <c r="P24" s="19"/>
      <c r="Q24" s="2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x14ac:dyDescent="0.35">
      <c r="A25" s="27" t="s">
        <v>101</v>
      </c>
      <c r="B25" s="2"/>
      <c r="C25" s="3"/>
      <c r="D25" s="3"/>
      <c r="E25" s="3"/>
      <c r="F25" s="3"/>
      <c r="G25" s="3"/>
      <c r="H25" s="3"/>
      <c r="I25" s="3"/>
      <c r="J25" s="3"/>
      <c r="K25" s="3"/>
      <c r="L25" s="19"/>
      <c r="M25" s="3"/>
      <c r="N25" s="3"/>
      <c r="O25" s="3"/>
      <c r="P25" s="19"/>
      <c r="Q25" s="2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s="2" customFormat="1" x14ac:dyDescent="0.35">
      <c r="C26" s="3"/>
      <c r="D26" s="3"/>
      <c r="E26" s="3"/>
      <c r="F26" s="3"/>
      <c r="G26" s="3"/>
      <c r="H26" s="3"/>
      <c r="I26" s="3"/>
      <c r="J26" s="3"/>
      <c r="K26" s="3"/>
      <c r="L26" s="19"/>
      <c r="M26" s="3"/>
      <c r="N26" s="3"/>
      <c r="O26" s="3"/>
      <c r="P26" s="19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 ht="29" x14ac:dyDescent="0.35">
      <c r="A27" s="2"/>
      <c r="B27" s="2"/>
      <c r="C27" s="18" t="s">
        <v>26</v>
      </c>
      <c r="D27" s="18" t="s">
        <v>27</v>
      </c>
      <c r="E27" s="18" t="s">
        <v>28</v>
      </c>
      <c r="F27" s="18" t="s">
        <v>50</v>
      </c>
      <c r="G27" s="18" t="s">
        <v>29</v>
      </c>
      <c r="H27" s="18" t="s">
        <v>30</v>
      </c>
      <c r="I27" s="18" t="s">
        <v>31</v>
      </c>
      <c r="J27" s="18" t="s">
        <v>32</v>
      </c>
      <c r="K27" s="18" t="s">
        <v>33</v>
      </c>
      <c r="L27" s="20" t="s">
        <v>34</v>
      </c>
      <c r="M27" s="18" t="s">
        <v>35</v>
      </c>
      <c r="N27" s="18" t="s">
        <v>36</v>
      </c>
      <c r="O27" s="18" t="s">
        <v>37</v>
      </c>
      <c r="P27" s="20" t="s">
        <v>38</v>
      </c>
      <c r="Q27" s="2"/>
      <c r="R27" s="15" t="s">
        <v>26</v>
      </c>
      <c r="S27" s="15" t="s">
        <v>27</v>
      </c>
      <c r="T27" s="15" t="s">
        <v>28</v>
      </c>
      <c r="U27" s="6" t="s">
        <v>50</v>
      </c>
      <c r="V27" s="15" t="s">
        <v>29</v>
      </c>
      <c r="W27" s="15" t="s">
        <v>30</v>
      </c>
      <c r="X27" s="15" t="s">
        <v>31</v>
      </c>
      <c r="Y27" s="15" t="s">
        <v>32</v>
      </c>
      <c r="Z27" s="15" t="s">
        <v>33</v>
      </c>
      <c r="AA27" s="15" t="s">
        <v>34</v>
      </c>
      <c r="AB27" s="15" t="s">
        <v>35</v>
      </c>
      <c r="AC27" s="15" t="s">
        <v>36</v>
      </c>
      <c r="AD27" s="15" t="s">
        <v>37</v>
      </c>
      <c r="AE27" s="15" t="s">
        <v>38</v>
      </c>
    </row>
    <row r="28" spans="1:31" x14ac:dyDescent="0.35">
      <c r="A28" s="1" t="s">
        <v>0</v>
      </c>
      <c r="B28" s="2" t="s">
        <v>1</v>
      </c>
      <c r="C28" s="18" t="s">
        <v>25</v>
      </c>
      <c r="D28" s="18" t="s">
        <v>25</v>
      </c>
      <c r="E28" s="18" t="s">
        <v>25</v>
      </c>
      <c r="F28" s="18" t="s">
        <v>25</v>
      </c>
      <c r="G28" s="18" t="s">
        <v>25</v>
      </c>
      <c r="H28" s="18" t="s">
        <v>25</v>
      </c>
      <c r="I28" s="18" t="s">
        <v>25</v>
      </c>
      <c r="J28" s="18" t="s">
        <v>25</v>
      </c>
      <c r="K28" s="18" t="s">
        <v>25</v>
      </c>
      <c r="L28" s="20" t="s">
        <v>25</v>
      </c>
      <c r="M28" s="18" t="s">
        <v>25</v>
      </c>
      <c r="N28" s="18" t="s">
        <v>25</v>
      </c>
      <c r="O28" s="18" t="s">
        <v>25</v>
      </c>
      <c r="P28" s="20" t="s">
        <v>25</v>
      </c>
      <c r="R28" s="15" t="s">
        <v>40</v>
      </c>
      <c r="S28" s="15" t="s">
        <v>40</v>
      </c>
      <c r="T28" s="15" t="s">
        <v>40</v>
      </c>
      <c r="U28" s="15" t="s">
        <v>40</v>
      </c>
      <c r="V28" s="15" t="s">
        <v>40</v>
      </c>
      <c r="W28" s="15" t="s">
        <v>40</v>
      </c>
      <c r="X28" s="15" t="s">
        <v>40</v>
      </c>
      <c r="Y28" s="15" t="s">
        <v>40</v>
      </c>
      <c r="Z28" s="15" t="s">
        <v>40</v>
      </c>
      <c r="AA28" s="15" t="s">
        <v>40</v>
      </c>
      <c r="AB28" s="15" t="s">
        <v>40</v>
      </c>
      <c r="AC28" s="15" t="s">
        <v>40</v>
      </c>
      <c r="AD28" s="15" t="s">
        <v>40</v>
      </c>
      <c r="AE28" s="15" t="s">
        <v>40</v>
      </c>
    </row>
    <row r="29" spans="1:31" x14ac:dyDescent="0.35">
      <c r="A29" s="1">
        <v>2021</v>
      </c>
      <c r="B29" t="s">
        <v>13</v>
      </c>
      <c r="C29" s="17">
        <v>532.10640888813339</v>
      </c>
      <c r="D29" s="17">
        <v>4.8994305984000031E-5</v>
      </c>
      <c r="E29" s="17">
        <v>0</v>
      </c>
      <c r="F29" s="17">
        <v>423.2878968354666</v>
      </c>
      <c r="G29" s="17">
        <v>21.168181692533331</v>
      </c>
      <c r="H29" s="17">
        <v>20.337454352933332</v>
      </c>
      <c r="I29" s="17">
        <v>19.066363502133335</v>
      </c>
      <c r="J29" s="17">
        <v>3.9512205856000002</v>
      </c>
      <c r="K29" s="17">
        <v>213.4900464056</v>
      </c>
      <c r="L29" s="21">
        <v>387565.17038013547</v>
      </c>
      <c r="M29" s="17">
        <v>18.26489509384</v>
      </c>
      <c r="N29" s="17">
        <v>3.130979018768</v>
      </c>
      <c r="O29" s="17">
        <v>3.1639165124977775</v>
      </c>
      <c r="P29" s="21">
        <v>388956.63450507435</v>
      </c>
      <c r="R29" s="14">
        <f>+C29/2000</f>
        <v>0.26605320444406672</v>
      </c>
      <c r="S29" s="14">
        <f t="shared" ref="S29:AE29" si="30">+D29/2000</f>
        <v>2.4497152992000015E-8</v>
      </c>
      <c r="T29" s="14">
        <f t="shared" si="30"/>
        <v>0</v>
      </c>
      <c r="U29" s="14">
        <f t="shared" si="30"/>
        <v>0.21164394841773329</v>
      </c>
      <c r="V29" s="14">
        <f t="shared" si="30"/>
        <v>1.0584090846266665E-2</v>
      </c>
      <c r="W29" s="14">
        <f t="shared" si="30"/>
        <v>1.0168727176466667E-2</v>
      </c>
      <c r="X29" s="14">
        <f t="shared" si="30"/>
        <v>9.5331817510666671E-3</v>
      </c>
      <c r="Y29" s="14">
        <f t="shared" si="30"/>
        <v>1.9756102928E-3</v>
      </c>
      <c r="Z29" s="14">
        <f t="shared" si="30"/>
        <v>0.10674502320279999</v>
      </c>
      <c r="AA29" s="14">
        <f t="shared" si="30"/>
        <v>193.78258519006775</v>
      </c>
      <c r="AB29" s="14">
        <f t="shared" si="30"/>
        <v>9.1324475469200007E-3</v>
      </c>
      <c r="AC29" s="14">
        <f t="shared" si="30"/>
        <v>1.565489509384E-3</v>
      </c>
      <c r="AD29" s="14">
        <f t="shared" si="30"/>
        <v>1.5819582562488887E-3</v>
      </c>
      <c r="AE29" s="14">
        <f t="shared" si="30"/>
        <v>194.47831725253718</v>
      </c>
    </row>
    <row r="30" spans="1:31" x14ac:dyDescent="0.35">
      <c r="A30" s="1">
        <v>2021</v>
      </c>
      <c r="B30" t="s">
        <v>14</v>
      </c>
      <c r="C30" s="17">
        <v>448.55640888813332</v>
      </c>
      <c r="D30" s="17">
        <v>4.8994305984000031E-5</v>
      </c>
      <c r="E30" s="17">
        <v>0</v>
      </c>
      <c r="F30" s="17">
        <v>356.3578968354667</v>
      </c>
      <c r="G30" s="17">
        <v>17.728181692533333</v>
      </c>
      <c r="H30" s="17">
        <v>17.027454352933333</v>
      </c>
      <c r="I30" s="17">
        <v>15.966363502133335</v>
      </c>
      <c r="J30" s="17">
        <v>3.3312205856000001</v>
      </c>
      <c r="K30" s="17">
        <v>179.85004640559998</v>
      </c>
      <c r="L30" s="21">
        <v>325964.09038013546</v>
      </c>
      <c r="M30" s="17">
        <v>14.354895093840002</v>
      </c>
      <c r="N30" s="17">
        <v>2.650979018768</v>
      </c>
      <c r="O30" s="17">
        <v>2.9939165124977776</v>
      </c>
      <c r="P30" s="21">
        <v>327110.48450507427</v>
      </c>
      <c r="R30" s="14">
        <f t="shared" ref="R30:R40" si="31">+C30/2000</f>
        <v>0.22427820444406665</v>
      </c>
      <c r="S30" s="14">
        <f t="shared" ref="S30:S40" si="32">+D30/2000</f>
        <v>2.4497152992000015E-8</v>
      </c>
      <c r="T30" s="14">
        <f t="shared" ref="T30:T40" si="33">+E30/2000</f>
        <v>0</v>
      </c>
      <c r="U30" s="14">
        <f t="shared" ref="U30:U40" si="34">+F30/2000</f>
        <v>0.17817894841773335</v>
      </c>
      <c r="V30" s="14">
        <f t="shared" ref="V30:V40" si="35">+G30/2000</f>
        <v>8.8640908462666659E-3</v>
      </c>
      <c r="W30" s="14">
        <f t="shared" ref="W30:W40" si="36">+H30/2000</f>
        <v>8.5137271764666664E-3</v>
      </c>
      <c r="X30" s="14">
        <f t="shared" ref="X30:X40" si="37">+I30/2000</f>
        <v>7.9831817510666678E-3</v>
      </c>
      <c r="Y30" s="14">
        <f t="shared" ref="Y30:Y40" si="38">+J30/2000</f>
        <v>1.6656102928000001E-3</v>
      </c>
      <c r="Z30" s="14">
        <f t="shared" ref="Z30:Z40" si="39">+K30/2000</f>
        <v>8.9925023202799992E-2</v>
      </c>
      <c r="AA30" s="14">
        <f t="shared" ref="AA30:AA40" si="40">+L30/2000</f>
        <v>162.98204519006774</v>
      </c>
      <c r="AB30" s="14">
        <f t="shared" ref="AB30:AB40" si="41">+M30/2000</f>
        <v>7.1774475469200006E-3</v>
      </c>
      <c r="AC30" s="14">
        <f t="shared" ref="AC30:AC40" si="42">+N30/2000</f>
        <v>1.325489509384E-3</v>
      </c>
      <c r="AD30" s="14">
        <f t="shared" ref="AD30:AD40" si="43">+O30/2000</f>
        <v>1.4969582562488887E-3</v>
      </c>
      <c r="AE30" s="14">
        <f t="shared" ref="AE30:AE40" si="44">+P30/2000</f>
        <v>163.55524225253714</v>
      </c>
    </row>
    <row r="31" spans="1:31" x14ac:dyDescent="0.35">
      <c r="A31" s="1">
        <v>2021</v>
      </c>
      <c r="B31" t="s">
        <v>15</v>
      </c>
      <c r="C31" s="17">
        <v>450.61640888813326</v>
      </c>
      <c r="D31" s="17">
        <v>4.8994305984000031E-5</v>
      </c>
      <c r="E31" s="17">
        <v>0</v>
      </c>
      <c r="F31" s="17">
        <v>358.00789683546668</v>
      </c>
      <c r="G31" s="17">
        <v>17.798181692533333</v>
      </c>
      <c r="H31" s="17">
        <v>17.087454352933332</v>
      </c>
      <c r="I31" s="17">
        <v>16.016363502133334</v>
      </c>
      <c r="J31" s="17">
        <v>3.3312205856000001</v>
      </c>
      <c r="K31" s="17">
        <v>180.50004640560002</v>
      </c>
      <c r="L31" s="21">
        <v>327145.41038013546</v>
      </c>
      <c r="M31" s="17">
        <v>14.36489509384</v>
      </c>
      <c r="N31" s="17">
        <v>2.650979018768</v>
      </c>
      <c r="O31" s="17">
        <v>2.9739165124977776</v>
      </c>
      <c r="P31" s="21">
        <v>328294.9545050743</v>
      </c>
      <c r="R31" s="14">
        <f t="shared" si="31"/>
        <v>0.22530820444406663</v>
      </c>
      <c r="S31" s="14">
        <f t="shared" si="32"/>
        <v>2.4497152992000015E-8</v>
      </c>
      <c r="T31" s="14">
        <f t="shared" si="33"/>
        <v>0</v>
      </c>
      <c r="U31" s="14">
        <f t="shared" si="34"/>
        <v>0.17900394841773334</v>
      </c>
      <c r="V31" s="14">
        <f t="shared" si="35"/>
        <v>8.8990908462666662E-3</v>
      </c>
      <c r="W31" s="14">
        <f t="shared" si="36"/>
        <v>8.5437271764666652E-3</v>
      </c>
      <c r="X31" s="14">
        <f t="shared" si="37"/>
        <v>8.0081817510666668E-3</v>
      </c>
      <c r="Y31" s="14">
        <f t="shared" si="38"/>
        <v>1.6656102928000001E-3</v>
      </c>
      <c r="Z31" s="14">
        <f t="shared" si="39"/>
        <v>9.0250023202800012E-2</v>
      </c>
      <c r="AA31" s="14">
        <f t="shared" si="40"/>
        <v>163.57270519006772</v>
      </c>
      <c r="AB31" s="14">
        <f t="shared" si="41"/>
        <v>7.1824475469199995E-3</v>
      </c>
      <c r="AC31" s="14">
        <f t="shared" si="42"/>
        <v>1.325489509384E-3</v>
      </c>
      <c r="AD31" s="14">
        <f t="shared" si="43"/>
        <v>1.4869582562488887E-3</v>
      </c>
      <c r="AE31" s="14">
        <f t="shared" si="44"/>
        <v>164.14747725253716</v>
      </c>
    </row>
    <row r="32" spans="1:31" x14ac:dyDescent="0.35">
      <c r="A32" s="1">
        <v>2021</v>
      </c>
      <c r="B32" t="s">
        <v>16</v>
      </c>
      <c r="C32" s="17">
        <v>575.37640888813326</v>
      </c>
      <c r="D32" s="17">
        <v>4.8994305984000031E-5</v>
      </c>
      <c r="E32" s="17">
        <v>0</v>
      </c>
      <c r="F32" s="17">
        <v>452.70789683546673</v>
      </c>
      <c r="G32" s="17">
        <v>24.058181692533335</v>
      </c>
      <c r="H32" s="17">
        <v>23.027454352933333</v>
      </c>
      <c r="I32" s="17">
        <v>20.226363502133335</v>
      </c>
      <c r="J32" s="17">
        <v>4.1912205855999991</v>
      </c>
      <c r="K32" s="17">
        <v>227.34004640559999</v>
      </c>
      <c r="L32" s="21">
        <v>411937.03038013546</v>
      </c>
      <c r="M32" s="17">
        <v>19.394895093839999</v>
      </c>
      <c r="N32" s="17">
        <v>3.3309790187680002</v>
      </c>
      <c r="O32" s="17">
        <v>3.0739165124977776</v>
      </c>
      <c r="P32" s="21">
        <v>413417.35450507439</v>
      </c>
      <c r="R32" s="14">
        <f t="shared" si="31"/>
        <v>0.28768820444406662</v>
      </c>
      <c r="S32" s="14">
        <f t="shared" si="32"/>
        <v>2.4497152992000015E-8</v>
      </c>
      <c r="T32" s="14">
        <f t="shared" si="33"/>
        <v>0</v>
      </c>
      <c r="U32" s="14">
        <f t="shared" si="34"/>
        <v>0.22635394841773337</v>
      </c>
      <c r="V32" s="14">
        <f t="shared" si="35"/>
        <v>1.2029090846266667E-2</v>
      </c>
      <c r="W32" s="14">
        <f t="shared" si="36"/>
        <v>1.1513727176466666E-2</v>
      </c>
      <c r="X32" s="14">
        <f t="shared" si="37"/>
        <v>1.0113181751066668E-2</v>
      </c>
      <c r="Y32" s="14">
        <f t="shared" si="38"/>
        <v>2.0956102927999994E-3</v>
      </c>
      <c r="Z32" s="14">
        <f t="shared" si="39"/>
        <v>0.11367002320279999</v>
      </c>
      <c r="AA32" s="14">
        <f t="shared" si="40"/>
        <v>205.96851519006773</v>
      </c>
      <c r="AB32" s="14">
        <f t="shared" si="41"/>
        <v>9.6974475469200003E-3</v>
      </c>
      <c r="AC32" s="14">
        <f t="shared" si="42"/>
        <v>1.6654895093840001E-3</v>
      </c>
      <c r="AD32" s="14">
        <f t="shared" si="43"/>
        <v>1.5369582562488888E-3</v>
      </c>
      <c r="AE32" s="14">
        <f t="shared" si="44"/>
        <v>206.7086772525372</v>
      </c>
    </row>
    <row r="33" spans="1:31" x14ac:dyDescent="0.35">
      <c r="A33" s="1">
        <v>2021</v>
      </c>
      <c r="B33" t="s">
        <v>17</v>
      </c>
      <c r="C33" s="17">
        <v>481.42640888813332</v>
      </c>
      <c r="D33" s="17">
        <v>4.8994305984000031E-5</v>
      </c>
      <c r="E33" s="17">
        <v>0</v>
      </c>
      <c r="F33" s="17">
        <v>381.44789683546662</v>
      </c>
      <c r="G33" s="17">
        <v>25.758181692533334</v>
      </c>
      <c r="H33" s="17">
        <v>24.30745435293333</v>
      </c>
      <c r="I33" s="17">
        <v>17.096363502133332</v>
      </c>
      <c r="J33" s="17">
        <v>3.5512205855999999</v>
      </c>
      <c r="K33" s="17">
        <v>192.43004640560002</v>
      </c>
      <c r="L33" s="21">
        <v>348104.32038013544</v>
      </c>
      <c r="M33" s="17">
        <v>15.58489509384</v>
      </c>
      <c r="N33" s="17">
        <v>2.8209790187680004</v>
      </c>
      <c r="O33" s="17">
        <v>3.0039165124977778</v>
      </c>
      <c r="P33" s="21">
        <v>349334.9545050743</v>
      </c>
      <c r="R33" s="14">
        <f t="shared" si="31"/>
        <v>0.24071320444406666</v>
      </c>
      <c r="S33" s="14">
        <f t="shared" si="32"/>
        <v>2.4497152992000015E-8</v>
      </c>
      <c r="T33" s="14">
        <f t="shared" si="33"/>
        <v>0</v>
      </c>
      <c r="U33" s="14">
        <f t="shared" si="34"/>
        <v>0.19072394841773332</v>
      </c>
      <c r="V33" s="14">
        <f t="shared" si="35"/>
        <v>1.2879090846266667E-2</v>
      </c>
      <c r="W33" s="14">
        <f t="shared" si="36"/>
        <v>1.2153727176466666E-2</v>
      </c>
      <c r="X33" s="14">
        <f t="shared" si="37"/>
        <v>8.5481817510666656E-3</v>
      </c>
      <c r="Y33" s="14">
        <f t="shared" si="38"/>
        <v>1.7756102927999999E-3</v>
      </c>
      <c r="Z33" s="14">
        <f t="shared" si="39"/>
        <v>9.621502320280001E-2</v>
      </c>
      <c r="AA33" s="14">
        <f t="shared" si="40"/>
        <v>174.05216019006772</v>
      </c>
      <c r="AB33" s="14">
        <f t="shared" si="41"/>
        <v>7.7924475469199998E-3</v>
      </c>
      <c r="AC33" s="14">
        <f t="shared" si="42"/>
        <v>1.4104895093840003E-3</v>
      </c>
      <c r="AD33" s="14">
        <f t="shared" si="43"/>
        <v>1.5019582562488889E-3</v>
      </c>
      <c r="AE33" s="14">
        <f t="shared" si="44"/>
        <v>174.66747725253714</v>
      </c>
    </row>
    <row r="34" spans="1:31" x14ac:dyDescent="0.35">
      <c r="A34" s="1">
        <v>2021</v>
      </c>
      <c r="B34" t="s">
        <v>18</v>
      </c>
      <c r="C34" s="17">
        <v>3864.2360806810811</v>
      </c>
      <c r="D34" s="17">
        <v>31.938218600115114</v>
      </c>
      <c r="E34" s="17">
        <v>9.9999999999999992E-2</v>
      </c>
      <c r="F34" s="17">
        <v>2701.767275155702</v>
      </c>
      <c r="G34" s="17">
        <v>218.17918382472948</v>
      </c>
      <c r="H34" s="17">
        <v>326.96845648512948</v>
      </c>
      <c r="I34" s="17">
        <v>321.74736563432953</v>
      </c>
      <c r="J34" s="17">
        <v>799.12689531215597</v>
      </c>
      <c r="K34" s="17">
        <v>337.85257181964914</v>
      </c>
      <c r="L34" s="21">
        <v>4443331.2146990215</v>
      </c>
      <c r="M34" s="17">
        <v>1007.1397919110125</v>
      </c>
      <c r="N34" s="17">
        <v>12.52422487512159</v>
      </c>
      <c r="O34" s="17">
        <v>5.4039165124977773</v>
      </c>
      <c r="P34" s="21">
        <v>4472286.7760377703</v>
      </c>
      <c r="R34" s="14">
        <f t="shared" si="31"/>
        <v>1.9321180403405405</v>
      </c>
      <c r="S34" s="14">
        <f t="shared" si="32"/>
        <v>1.5969109300057557E-2</v>
      </c>
      <c r="T34" s="14">
        <f t="shared" si="33"/>
        <v>4.9999999999999996E-5</v>
      </c>
      <c r="U34" s="14">
        <f t="shared" si="34"/>
        <v>1.350883637577851</v>
      </c>
      <c r="V34" s="14">
        <f t="shared" si="35"/>
        <v>0.10908959191236474</v>
      </c>
      <c r="W34" s="14">
        <f t="shared" si="36"/>
        <v>0.16348422824256473</v>
      </c>
      <c r="X34" s="14">
        <f t="shared" si="37"/>
        <v>0.16087368281716477</v>
      </c>
      <c r="Y34" s="14">
        <f t="shared" si="38"/>
        <v>0.39956344765607799</v>
      </c>
      <c r="Z34" s="14">
        <f t="shared" si="39"/>
        <v>0.16892628590982456</v>
      </c>
      <c r="AA34" s="14">
        <f t="shared" si="40"/>
        <v>2221.665607349511</v>
      </c>
      <c r="AB34" s="14">
        <f t="shared" si="41"/>
        <v>0.50356989595550627</v>
      </c>
      <c r="AC34" s="14">
        <f t="shared" si="42"/>
        <v>6.2621124375607951E-3</v>
      </c>
      <c r="AD34" s="14">
        <f t="shared" si="43"/>
        <v>2.7019582562488888E-3</v>
      </c>
      <c r="AE34" s="14">
        <f t="shared" si="44"/>
        <v>2236.1433880188852</v>
      </c>
    </row>
    <row r="35" spans="1:31" x14ac:dyDescent="0.35">
      <c r="A35" s="1">
        <v>2021</v>
      </c>
      <c r="B35" t="s">
        <v>19</v>
      </c>
      <c r="C35" s="17">
        <v>3262.1525566750806</v>
      </c>
      <c r="D35" s="17">
        <v>4.0315073144158275E-2</v>
      </c>
      <c r="E35" s="17">
        <v>1.07</v>
      </c>
      <c r="F35" s="17">
        <v>2952.1533211670289</v>
      </c>
      <c r="G35" s="17">
        <v>242.99540715704751</v>
      </c>
      <c r="H35" s="17">
        <v>436.76467981744753</v>
      </c>
      <c r="I35" s="17">
        <v>432.05358896664751</v>
      </c>
      <c r="J35" s="17">
        <v>5.110799731677397</v>
      </c>
      <c r="K35" s="17">
        <v>419.28339306465199</v>
      </c>
      <c r="L35" s="21">
        <v>7392744.7951903604</v>
      </c>
      <c r="M35" s="17">
        <v>1046.1047846571264</v>
      </c>
      <c r="N35" s="17">
        <v>16.509639239762475</v>
      </c>
      <c r="O35" s="17">
        <v>7.2939165124977769</v>
      </c>
      <c r="P35" s="21">
        <v>7423800.4740883894</v>
      </c>
      <c r="R35" s="14">
        <f t="shared" si="31"/>
        <v>1.6310762783375403</v>
      </c>
      <c r="S35" s="14">
        <f t="shared" si="32"/>
        <v>2.0157536572079137E-5</v>
      </c>
      <c r="T35" s="14">
        <f t="shared" si="33"/>
        <v>5.3499999999999999E-4</v>
      </c>
      <c r="U35" s="14">
        <f t="shared" si="34"/>
        <v>1.4760766605835145</v>
      </c>
      <c r="V35" s="14">
        <f t="shared" si="35"/>
        <v>0.12149770357852376</v>
      </c>
      <c r="W35" s="14">
        <f t="shared" si="36"/>
        <v>0.21838233990872377</v>
      </c>
      <c r="X35" s="14">
        <f t="shared" si="37"/>
        <v>0.21602679448332376</v>
      </c>
      <c r="Y35" s="14">
        <f t="shared" si="38"/>
        <v>2.5553998658386983E-3</v>
      </c>
      <c r="Z35" s="14">
        <f t="shared" si="39"/>
        <v>0.20964169653232601</v>
      </c>
      <c r="AA35" s="14">
        <f t="shared" si="40"/>
        <v>3696.3723975951802</v>
      </c>
      <c r="AB35" s="14">
        <f t="shared" si="41"/>
        <v>0.52305239232856315</v>
      </c>
      <c r="AC35" s="14">
        <f t="shared" si="42"/>
        <v>8.2548196198812367E-3</v>
      </c>
      <c r="AD35" s="14">
        <f t="shared" si="43"/>
        <v>3.6469582562488885E-3</v>
      </c>
      <c r="AE35" s="14">
        <f t="shared" si="44"/>
        <v>3711.9002370441949</v>
      </c>
    </row>
    <row r="36" spans="1:31" x14ac:dyDescent="0.35">
      <c r="A36" s="1">
        <v>2021</v>
      </c>
      <c r="B36" t="s">
        <v>20</v>
      </c>
      <c r="C36" s="17">
        <v>1180.448079930894</v>
      </c>
      <c r="D36" s="17">
        <v>3.0581151982332546E-2</v>
      </c>
      <c r="E36" s="17">
        <v>0</v>
      </c>
      <c r="F36" s="17">
        <v>1308.9929132994434</v>
      </c>
      <c r="G36" s="17">
        <v>184.27729871964266</v>
      </c>
      <c r="H36" s="17">
        <v>183.15657138004266</v>
      </c>
      <c r="I36" s="17">
        <v>178.53548052924268</v>
      </c>
      <c r="J36" s="17">
        <v>4.694258867760901</v>
      </c>
      <c r="K36" s="17">
        <v>281.90537090588555</v>
      </c>
      <c r="L36" s="21">
        <v>4077289.8386314986</v>
      </c>
      <c r="M36" s="17">
        <v>958.73093387992446</v>
      </c>
      <c r="N36" s="17">
        <v>7.9732718364475588</v>
      </c>
      <c r="O36" s="17">
        <v>2.9639165124977778</v>
      </c>
      <c r="P36" s="21">
        <v>4103618.9816077151</v>
      </c>
      <c r="R36" s="14">
        <f t="shared" si="31"/>
        <v>0.59022403996544703</v>
      </c>
      <c r="S36" s="14">
        <f t="shared" si="32"/>
        <v>1.5290575991166273E-5</v>
      </c>
      <c r="T36" s="14">
        <f t="shared" si="33"/>
        <v>0</v>
      </c>
      <c r="U36" s="14">
        <f t="shared" si="34"/>
        <v>0.65449645664972167</v>
      </c>
      <c r="V36" s="14">
        <f t="shared" si="35"/>
        <v>9.2138649359821329E-2</v>
      </c>
      <c r="W36" s="14">
        <f t="shared" si="36"/>
        <v>9.1578285690021327E-2</v>
      </c>
      <c r="X36" s="14">
        <f t="shared" si="37"/>
        <v>8.9267740264621337E-2</v>
      </c>
      <c r="Y36" s="14">
        <f t="shared" si="38"/>
        <v>2.3471294338804505E-3</v>
      </c>
      <c r="Z36" s="14">
        <f t="shared" si="39"/>
        <v>0.14095268545294276</v>
      </c>
      <c r="AA36" s="14">
        <f t="shared" si="40"/>
        <v>2038.6449193157493</v>
      </c>
      <c r="AB36" s="14">
        <f t="shared" si="41"/>
        <v>0.47936546693996224</v>
      </c>
      <c r="AC36" s="14">
        <f t="shared" si="42"/>
        <v>3.9866359182237797E-3</v>
      </c>
      <c r="AD36" s="14">
        <f t="shared" si="43"/>
        <v>1.4819582562488889E-3</v>
      </c>
      <c r="AE36" s="14">
        <f t="shared" si="44"/>
        <v>2051.8094908038574</v>
      </c>
    </row>
    <row r="37" spans="1:31" x14ac:dyDescent="0.35">
      <c r="A37" s="1">
        <v>2021</v>
      </c>
      <c r="B37" t="s">
        <v>21</v>
      </c>
      <c r="C37" s="17">
        <v>1083.0612100884334</v>
      </c>
      <c r="D37" s="17">
        <v>0.15031507314415832</v>
      </c>
      <c r="E37" s="17">
        <v>115.78999999999999</v>
      </c>
      <c r="F37" s="17">
        <v>2085.880819959671</v>
      </c>
      <c r="G37" s="17">
        <v>248.7503277784304</v>
      </c>
      <c r="H37" s="17">
        <v>506.31960043883043</v>
      </c>
      <c r="I37" s="17">
        <v>500.27850958803043</v>
      </c>
      <c r="J37" s="17">
        <v>6.8192032073311637</v>
      </c>
      <c r="K37" s="17">
        <v>428.22047473227047</v>
      </c>
      <c r="L37" s="21">
        <v>16199941.12719286</v>
      </c>
      <c r="M37" s="17">
        <v>1067.8487805120487</v>
      </c>
      <c r="N37" s="17">
        <v>18.469114377884022</v>
      </c>
      <c r="O37" s="17">
        <v>38.590916512497778</v>
      </c>
      <c r="P37" s="21">
        <v>16232130.919528898</v>
      </c>
      <c r="R37" s="14">
        <f t="shared" si="31"/>
        <v>0.54153060504421668</v>
      </c>
      <c r="S37" s="14">
        <f t="shared" si="32"/>
        <v>7.5157536572079153E-5</v>
      </c>
      <c r="T37" s="14">
        <f t="shared" si="33"/>
        <v>5.7894999999999995E-2</v>
      </c>
      <c r="U37" s="14">
        <f t="shared" si="34"/>
        <v>1.0429404099798356</v>
      </c>
      <c r="V37" s="14">
        <f t="shared" si="35"/>
        <v>0.1243751638892152</v>
      </c>
      <c r="W37" s="14">
        <f t="shared" si="36"/>
        <v>0.2531598002194152</v>
      </c>
      <c r="X37" s="14">
        <f t="shared" si="37"/>
        <v>0.25013925479401522</v>
      </c>
      <c r="Y37" s="14">
        <f t="shared" si="38"/>
        <v>3.4096016036655819E-3</v>
      </c>
      <c r="Z37" s="14">
        <f t="shared" si="39"/>
        <v>0.21411023736613524</v>
      </c>
      <c r="AA37" s="14">
        <f t="shared" si="40"/>
        <v>8099.9705635964301</v>
      </c>
      <c r="AB37" s="14">
        <f t="shared" si="41"/>
        <v>0.53392439025602434</v>
      </c>
      <c r="AC37" s="14">
        <f t="shared" si="42"/>
        <v>9.2345571889420105E-3</v>
      </c>
      <c r="AD37" s="14">
        <f t="shared" si="43"/>
        <v>1.9295458256248888E-2</v>
      </c>
      <c r="AE37" s="14">
        <f t="shared" si="44"/>
        <v>8116.0654597644489</v>
      </c>
    </row>
    <row r="38" spans="1:31" x14ac:dyDescent="0.35">
      <c r="A38" s="1">
        <v>2021</v>
      </c>
      <c r="B38" t="s">
        <v>22</v>
      </c>
      <c r="C38" s="17">
        <v>840.26411706517763</v>
      </c>
      <c r="D38" s="17">
        <v>0.43031507314415829</v>
      </c>
      <c r="E38" s="17">
        <v>554.63</v>
      </c>
      <c r="F38" s="17">
        <v>2057.0851545954874</v>
      </c>
      <c r="G38" s="17">
        <v>607.27669098281649</v>
      </c>
      <c r="H38" s="17">
        <v>2029.9459636432166</v>
      </c>
      <c r="I38" s="17">
        <v>2025.1648727924166</v>
      </c>
      <c r="J38" s="17">
        <v>10.664945809074544</v>
      </c>
      <c r="K38" s="17">
        <v>1076.6604215055429</v>
      </c>
      <c r="L38" s="21">
        <v>45084639.706186935</v>
      </c>
      <c r="M38" s="17">
        <v>1574.1330416519449</v>
      </c>
      <c r="N38" s="17">
        <v>67.528644764624346</v>
      </c>
      <c r="O38" s="17">
        <v>30.832805401386668</v>
      </c>
      <c r="P38" s="21">
        <v>45144112.812691182</v>
      </c>
      <c r="R38" s="14">
        <f t="shared" si="31"/>
        <v>0.42013205853258884</v>
      </c>
      <c r="S38" s="14">
        <f t="shared" si="32"/>
        <v>2.1515753657207914E-4</v>
      </c>
      <c r="T38" s="14">
        <f t="shared" si="33"/>
        <v>0.27731499999999998</v>
      </c>
      <c r="U38" s="14">
        <f t="shared" si="34"/>
        <v>1.0285425772977437</v>
      </c>
      <c r="V38" s="14">
        <f t="shared" si="35"/>
        <v>0.30363834549140822</v>
      </c>
      <c r="W38" s="14">
        <f t="shared" si="36"/>
        <v>1.0149729818216082</v>
      </c>
      <c r="X38" s="14">
        <f t="shared" si="37"/>
        <v>1.0125824363962084</v>
      </c>
      <c r="Y38" s="14">
        <f t="shared" si="38"/>
        <v>5.3324729045372719E-3</v>
      </c>
      <c r="Z38" s="14">
        <f t="shared" si="39"/>
        <v>0.53833021075277143</v>
      </c>
      <c r="AA38" s="14">
        <f t="shared" si="40"/>
        <v>22542.319853093468</v>
      </c>
      <c r="AB38" s="14">
        <f t="shared" si="41"/>
        <v>0.7870665208259725</v>
      </c>
      <c r="AC38" s="14">
        <f t="shared" si="42"/>
        <v>3.3764322382312174E-2</v>
      </c>
      <c r="AD38" s="14">
        <f t="shared" si="43"/>
        <v>1.5416402700693334E-2</v>
      </c>
      <c r="AE38" s="14">
        <f t="shared" si="44"/>
        <v>22572.056406345589</v>
      </c>
    </row>
    <row r="39" spans="1:31" x14ac:dyDescent="0.35">
      <c r="A39" s="1">
        <v>2021</v>
      </c>
      <c r="B39" t="s">
        <v>23</v>
      </c>
      <c r="C39" s="17">
        <v>237.58640888813332</v>
      </c>
      <c r="D39" s="17">
        <v>1.0500489943059839</v>
      </c>
      <c r="E39" s="17">
        <v>1299.4100000000001</v>
      </c>
      <c r="F39" s="17">
        <v>3157.7078968354672</v>
      </c>
      <c r="G39" s="17">
        <v>1152.5781816925332</v>
      </c>
      <c r="H39" s="17">
        <v>4074.7374543529336</v>
      </c>
      <c r="I39" s="17">
        <v>4071.6763635021334</v>
      </c>
      <c r="J39" s="17">
        <v>26.271220585599998</v>
      </c>
      <c r="K39" s="17">
        <v>2171.5200464056002</v>
      </c>
      <c r="L39" s="21">
        <v>81831842.760380134</v>
      </c>
      <c r="M39" s="17">
        <v>2260.2134665224116</v>
      </c>
      <c r="N39" s="17">
        <v>136.01097901876798</v>
      </c>
      <c r="O39" s="17">
        <v>63.232805401386663</v>
      </c>
      <c r="P39" s="21">
        <v>81928877.888790771</v>
      </c>
      <c r="R39" s="14">
        <f t="shared" si="31"/>
        <v>0.11879320444406666</v>
      </c>
      <c r="S39" s="14">
        <f t="shared" si="32"/>
        <v>5.2502449715299197E-4</v>
      </c>
      <c r="T39" s="14">
        <f t="shared" si="33"/>
        <v>0.64970500000000009</v>
      </c>
      <c r="U39" s="14">
        <f t="shared" si="34"/>
        <v>1.5788539484177335</v>
      </c>
      <c r="V39" s="14">
        <f t="shared" si="35"/>
        <v>0.57628909084626667</v>
      </c>
      <c r="W39" s="14">
        <f t="shared" si="36"/>
        <v>2.0373687271764669</v>
      </c>
      <c r="X39" s="14">
        <f t="shared" si="37"/>
        <v>2.0358381817510667</v>
      </c>
      <c r="Y39" s="14">
        <f t="shared" si="38"/>
        <v>1.3135610292799998E-2</v>
      </c>
      <c r="Z39" s="14">
        <f t="shared" si="39"/>
        <v>1.0857600232028002</v>
      </c>
      <c r="AA39" s="14">
        <f t="shared" si="40"/>
        <v>40915.92138019007</v>
      </c>
      <c r="AB39" s="14">
        <f t="shared" si="41"/>
        <v>1.1301067332612058</v>
      </c>
      <c r="AC39" s="14">
        <f t="shared" si="42"/>
        <v>6.8005489509383996E-2</v>
      </c>
      <c r="AD39" s="14">
        <f t="shared" si="43"/>
        <v>3.1616402700693332E-2</v>
      </c>
      <c r="AE39" s="14">
        <f t="shared" si="44"/>
        <v>40964.438944395384</v>
      </c>
    </row>
    <row r="40" spans="1:31" x14ac:dyDescent="0.35">
      <c r="A40" s="1">
        <v>2021</v>
      </c>
      <c r="B40" t="s">
        <v>24</v>
      </c>
      <c r="C40" s="17">
        <v>469.69640888813336</v>
      </c>
      <c r="D40" s="17">
        <v>1.200048994305984</v>
      </c>
      <c r="E40" s="17">
        <v>3623.35</v>
      </c>
      <c r="F40" s="17">
        <v>5489.1778968354665</v>
      </c>
      <c r="G40" s="17">
        <v>1833.3281816925332</v>
      </c>
      <c r="H40" s="17">
        <v>6474.527454352934</v>
      </c>
      <c r="I40" s="17">
        <v>6467.4863635021338</v>
      </c>
      <c r="J40" s="17">
        <v>30.001220585599999</v>
      </c>
      <c r="K40" s="17">
        <v>3449.3900464056001</v>
      </c>
      <c r="L40" s="21">
        <v>114210630.88038014</v>
      </c>
      <c r="M40" s="17">
        <v>3061.0334665224113</v>
      </c>
      <c r="N40" s="17">
        <v>216.03097901876799</v>
      </c>
      <c r="O40" s="17">
        <v>100.49280540138668</v>
      </c>
      <c r="P40" s="21">
        <v>114351535.59879078</v>
      </c>
      <c r="R40" s="14">
        <f t="shared" si="31"/>
        <v>0.23484820444406668</v>
      </c>
      <c r="S40" s="14">
        <f t="shared" si="32"/>
        <v>6.0002449715299195E-4</v>
      </c>
      <c r="T40" s="14">
        <f t="shared" si="33"/>
        <v>1.8116749999999999</v>
      </c>
      <c r="U40" s="14">
        <f t="shared" si="34"/>
        <v>2.744588948417733</v>
      </c>
      <c r="V40" s="14">
        <f t="shared" si="35"/>
        <v>0.91666409084626665</v>
      </c>
      <c r="W40" s="14">
        <f t="shared" si="36"/>
        <v>3.237263727176467</v>
      </c>
      <c r="X40" s="14">
        <f t="shared" si="37"/>
        <v>3.2337431817510671</v>
      </c>
      <c r="Y40" s="14">
        <f t="shared" si="38"/>
        <v>1.5000610292799999E-2</v>
      </c>
      <c r="Z40" s="14">
        <f t="shared" si="39"/>
        <v>1.7246950232028</v>
      </c>
      <c r="AA40" s="14">
        <f t="shared" si="40"/>
        <v>57105.315440190068</v>
      </c>
      <c r="AB40" s="14">
        <f t="shared" si="41"/>
        <v>1.5305167332612057</v>
      </c>
      <c r="AC40" s="14">
        <f t="shared" si="42"/>
        <v>0.108015489509384</v>
      </c>
      <c r="AD40" s="14">
        <f t="shared" si="43"/>
        <v>5.0246402700693339E-2</v>
      </c>
      <c r="AE40" s="14">
        <f t="shared" si="44"/>
        <v>57175.767799395391</v>
      </c>
    </row>
    <row r="41" spans="1:31" x14ac:dyDescent="0.35">
      <c r="A41" s="1"/>
      <c r="B41" s="2" t="s">
        <v>55</v>
      </c>
      <c r="C41" s="26">
        <f t="shared" ref="C41:P41" si="45">SUM(C29:C40)</f>
        <v>13425.526906657602</v>
      </c>
      <c r="D41" s="26">
        <f t="shared" si="45"/>
        <v>34.840087931671803</v>
      </c>
      <c r="E41" s="26">
        <f t="shared" si="45"/>
        <v>5594.35</v>
      </c>
      <c r="F41" s="26">
        <f t="shared" si="45"/>
        <v>21724.574762025601</v>
      </c>
      <c r="G41" s="26">
        <f t="shared" si="45"/>
        <v>4593.8961803103994</v>
      </c>
      <c r="H41" s="26">
        <f t="shared" si="45"/>
        <v>14134.207452235201</v>
      </c>
      <c r="I41" s="26">
        <f t="shared" si="45"/>
        <v>14085.314362025601</v>
      </c>
      <c r="J41" s="26">
        <f t="shared" si="45"/>
        <v>901.04464702719997</v>
      </c>
      <c r="K41" s="26">
        <f t="shared" si="45"/>
        <v>9158.4425568672013</v>
      </c>
      <c r="L41" s="28">
        <f t="shared" si="45"/>
        <v>275041136.34456164</v>
      </c>
      <c r="M41" s="26">
        <f t="shared" si="45"/>
        <v>11057.168741126079</v>
      </c>
      <c r="N41" s="26">
        <f t="shared" si="45"/>
        <v>489.63174822521597</v>
      </c>
      <c r="O41" s="26">
        <f t="shared" si="45"/>
        <v>264.02066481663996</v>
      </c>
      <c r="P41" s="28">
        <f t="shared" si="45"/>
        <v>275463477.83406085</v>
      </c>
      <c r="R41" s="14">
        <f>SUM(R29:R40)</f>
        <v>6.7127634533287992</v>
      </c>
      <c r="S41" s="14">
        <f t="shared" ref="S41:AE41" si="46">SUM(S29:S40)</f>
        <v>1.7420043965835904E-2</v>
      </c>
      <c r="T41" s="14">
        <f t="shared" si="46"/>
        <v>2.7971750000000002</v>
      </c>
      <c r="U41" s="14">
        <f t="shared" si="46"/>
        <v>10.862287381012798</v>
      </c>
      <c r="V41" s="14">
        <f t="shared" si="46"/>
        <v>2.2969480901552002</v>
      </c>
      <c r="W41" s="14">
        <f t="shared" si="46"/>
        <v>7.0671037261176011</v>
      </c>
      <c r="X41" s="14">
        <f t="shared" si="46"/>
        <v>7.0426571810128005</v>
      </c>
      <c r="Y41" s="14">
        <f t="shared" si="46"/>
        <v>0.4505223235136</v>
      </c>
      <c r="Z41" s="14">
        <f t="shared" si="46"/>
        <v>4.5792212784336002</v>
      </c>
      <c r="AA41" s="14">
        <f t="shared" si="46"/>
        <v>137520.56817228079</v>
      </c>
      <c r="AB41" s="14">
        <f t="shared" si="46"/>
        <v>5.5285843705630402</v>
      </c>
      <c r="AC41" s="14">
        <f t="shared" si="46"/>
        <v>0.244815874112608</v>
      </c>
      <c r="AD41" s="14">
        <f t="shared" si="46"/>
        <v>0.13201033240832</v>
      </c>
      <c r="AE41" s="14">
        <f t="shared" si="46"/>
        <v>137731.73891703045</v>
      </c>
    </row>
    <row r="42" spans="1:31" x14ac:dyDescent="0.35">
      <c r="A42" s="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x14ac:dyDescent="0.35">
      <c r="A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31" x14ac:dyDescent="0.35">
      <c r="A44" s="7" t="s">
        <v>49</v>
      </c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35">
      <c r="A45" s="2" t="s">
        <v>100</v>
      </c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2" customFormat="1" x14ac:dyDescent="0.3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31" ht="29" x14ac:dyDescent="0.35">
      <c r="A47" s="2"/>
      <c r="B47" s="2"/>
      <c r="C47" s="18" t="s">
        <v>26</v>
      </c>
      <c r="D47" s="18" t="s">
        <v>27</v>
      </c>
      <c r="E47" s="18" t="s">
        <v>28</v>
      </c>
      <c r="F47" s="18" t="s">
        <v>50</v>
      </c>
      <c r="G47" s="18" t="s">
        <v>29</v>
      </c>
      <c r="H47" s="18" t="s">
        <v>30</v>
      </c>
      <c r="I47" s="18" t="s">
        <v>31</v>
      </c>
      <c r="J47" s="18" t="s">
        <v>32</v>
      </c>
      <c r="K47" s="18" t="s">
        <v>33</v>
      </c>
      <c r="L47" s="18" t="s">
        <v>34</v>
      </c>
      <c r="M47" s="18" t="s">
        <v>35</v>
      </c>
      <c r="N47" s="18" t="s">
        <v>36</v>
      </c>
      <c r="O47" s="18" t="s">
        <v>37</v>
      </c>
      <c r="P47" s="18" t="s">
        <v>38</v>
      </c>
      <c r="Q47" s="2"/>
      <c r="R47" s="6" t="s">
        <v>26</v>
      </c>
      <c r="S47" s="6" t="s">
        <v>27</v>
      </c>
      <c r="T47" s="6" t="s">
        <v>28</v>
      </c>
      <c r="U47" s="6" t="s">
        <v>50</v>
      </c>
      <c r="V47" s="6" t="s">
        <v>29</v>
      </c>
      <c r="W47" s="6" t="s">
        <v>30</v>
      </c>
      <c r="X47" s="6" t="s">
        <v>31</v>
      </c>
      <c r="Y47" s="6" t="s">
        <v>32</v>
      </c>
      <c r="Z47" s="6" t="s">
        <v>33</v>
      </c>
      <c r="AA47" s="6" t="s">
        <v>34</v>
      </c>
      <c r="AB47" s="6" t="s">
        <v>35</v>
      </c>
      <c r="AC47" s="6" t="s">
        <v>36</v>
      </c>
      <c r="AD47" s="6" t="s">
        <v>37</v>
      </c>
      <c r="AE47" s="6" t="s">
        <v>38</v>
      </c>
    </row>
    <row r="48" spans="1:31" x14ac:dyDescent="0.35">
      <c r="A48" s="1" t="s">
        <v>0</v>
      </c>
      <c r="B48" s="2" t="s">
        <v>1</v>
      </c>
      <c r="C48" s="18" t="s">
        <v>25</v>
      </c>
      <c r="D48" s="18" t="s">
        <v>25</v>
      </c>
      <c r="E48" s="18" t="s">
        <v>25</v>
      </c>
      <c r="F48" s="18" t="s">
        <v>25</v>
      </c>
      <c r="G48" s="18" t="s">
        <v>25</v>
      </c>
      <c r="H48" s="18" t="s">
        <v>25</v>
      </c>
      <c r="I48" s="18" t="s">
        <v>25</v>
      </c>
      <c r="J48" s="18" t="s">
        <v>25</v>
      </c>
      <c r="K48" s="18" t="s">
        <v>25</v>
      </c>
      <c r="L48" s="18" t="s">
        <v>25</v>
      </c>
      <c r="M48" s="18" t="s">
        <v>25</v>
      </c>
      <c r="N48" s="18" t="s">
        <v>25</v>
      </c>
      <c r="O48" s="18" t="s">
        <v>25</v>
      </c>
      <c r="P48" s="18" t="s">
        <v>25</v>
      </c>
      <c r="Q48" s="2"/>
      <c r="R48" s="6" t="s">
        <v>40</v>
      </c>
      <c r="S48" s="6" t="s">
        <v>40</v>
      </c>
      <c r="T48" s="6" t="s">
        <v>40</v>
      </c>
      <c r="U48" s="6" t="s">
        <v>40</v>
      </c>
      <c r="V48" s="6" t="s">
        <v>40</v>
      </c>
      <c r="W48" s="6" t="s">
        <v>40</v>
      </c>
      <c r="X48" s="6" t="s">
        <v>40</v>
      </c>
      <c r="Y48" s="6" t="s">
        <v>40</v>
      </c>
      <c r="Z48" s="6" t="s">
        <v>40</v>
      </c>
      <c r="AA48" s="6" t="s">
        <v>40</v>
      </c>
      <c r="AB48" s="6" t="s">
        <v>40</v>
      </c>
      <c r="AC48" s="6" t="s">
        <v>40</v>
      </c>
      <c r="AD48" s="6" t="s">
        <v>40</v>
      </c>
      <c r="AE48" s="6" t="s">
        <v>40</v>
      </c>
    </row>
    <row r="49" spans="1:31" x14ac:dyDescent="0.35">
      <c r="A49" s="1">
        <v>2022</v>
      </c>
      <c r="B49" s="2" t="s">
        <v>13</v>
      </c>
      <c r="C49" s="3">
        <f>+R49*2000</f>
        <v>890.77174984337557</v>
      </c>
      <c r="D49" s="3">
        <f>+S49*2000</f>
        <v>1.2009000000000001</v>
      </c>
      <c r="E49" s="3">
        <f t="shared" ref="E49:P49" si="47">+T49*2000</f>
        <v>5402.6561000000002</v>
      </c>
      <c r="F49" s="3">
        <f t="shared" si="47"/>
        <v>6451.6998154070916</v>
      </c>
      <c r="G49" s="3">
        <f t="shared" si="47"/>
        <v>342.74260458637565</v>
      </c>
      <c r="H49" s="3">
        <f t="shared" si="47"/>
        <v>576.06788555992057</v>
      </c>
      <c r="I49" s="3">
        <f t="shared" si="47"/>
        <v>567.85800702023801</v>
      </c>
      <c r="J49" s="3">
        <f t="shared" si="47"/>
        <v>29.922851189120916</v>
      </c>
      <c r="K49" s="3">
        <f t="shared" si="47"/>
        <v>0.12160050440917103</v>
      </c>
      <c r="L49" s="19">
        <f t="shared" si="47"/>
        <v>99968427.626671627</v>
      </c>
      <c r="M49" s="3">
        <f t="shared" si="47"/>
        <v>3485.5052155838757</v>
      </c>
      <c r="N49" s="3">
        <f t="shared" si="47"/>
        <v>193.6815685260764</v>
      </c>
      <c r="O49" s="3">
        <f t="shared" si="47"/>
        <v>90.129877844359982</v>
      </c>
      <c r="P49" s="19">
        <f t="shared" si="47"/>
        <v>100113282.348582</v>
      </c>
      <c r="R49" s="16">
        <v>0.4453858749216878</v>
      </c>
      <c r="S49" s="16">
        <v>6.0044999999999999E-4</v>
      </c>
      <c r="T49" s="16">
        <v>2.7013280499999999</v>
      </c>
      <c r="U49" s="16">
        <v>3.2258499077035458</v>
      </c>
      <c r="V49" s="16">
        <v>0.17137130229318784</v>
      </c>
      <c r="W49" s="16">
        <v>0.28803394277996031</v>
      </c>
      <c r="X49" s="16">
        <v>0.28392900351011902</v>
      </c>
      <c r="Y49" s="16">
        <v>1.4961425594560459E-2</v>
      </c>
      <c r="Z49" s="16">
        <v>6.0800252204585511E-5</v>
      </c>
      <c r="AA49" s="17">
        <v>49984.213813335817</v>
      </c>
      <c r="AB49" s="16">
        <v>1.742752607791938</v>
      </c>
      <c r="AC49" s="16">
        <v>9.6840784263038202E-2</v>
      </c>
      <c r="AD49" s="16">
        <v>4.5064938922179991E-2</v>
      </c>
      <c r="AE49" s="17">
        <v>50056.641174290999</v>
      </c>
    </row>
    <row r="50" spans="1:31" x14ac:dyDescent="0.35">
      <c r="A50" s="1">
        <v>2022</v>
      </c>
      <c r="B50" s="2" t="s">
        <v>14</v>
      </c>
      <c r="C50" s="3">
        <f t="shared" ref="C50:C60" si="48">+R50*2000</f>
        <v>921.58734726631383</v>
      </c>
      <c r="D50" s="3">
        <f t="shared" ref="D50:D60" si="49">+S50*2000</f>
        <v>1.5985</v>
      </c>
      <c r="E50" s="3">
        <f t="shared" ref="E50:E60" si="50">+T50*2000</f>
        <v>4173.0941000000003</v>
      </c>
      <c r="F50" s="3">
        <f t="shared" ref="F50:F60" si="51">+U50*2000</f>
        <v>7093.2956410052911</v>
      </c>
      <c r="G50" s="3">
        <f t="shared" ref="G50:G60" si="52">+V50*2000</f>
        <v>872.26761322751338</v>
      </c>
      <c r="H50" s="3">
        <f t="shared" ref="H50:H60" si="53">+W50*2000</f>
        <v>2900.6655246984128</v>
      </c>
      <c r="I50" s="3">
        <f t="shared" ref="I50:I60" si="54">+X50*2000</f>
        <v>2887.1494919047618</v>
      </c>
      <c r="J50" s="3">
        <f t="shared" ref="J50:J60" si="55">+Y50*2000</f>
        <v>39.854274405154726</v>
      </c>
      <c r="K50" s="3">
        <f t="shared" ref="K50:K60" si="56">+Z50*2000</f>
        <v>0.52708783068783094</v>
      </c>
      <c r="L50" s="19">
        <f t="shared" ref="L50:L60" si="57">+AA50*2000</f>
        <v>136885459.23492649</v>
      </c>
      <c r="M50" s="3">
        <f t="shared" ref="M50:M60" si="58">+AB50*2000</f>
        <v>4202.6770933990083</v>
      </c>
      <c r="N50" s="3">
        <f t="shared" ref="N50:N60" si="59">+AC50*2000</f>
        <v>265.49950887825679</v>
      </c>
      <c r="O50" s="3">
        <f t="shared" ref="O50:O60" si="60">+AD50*2000</f>
        <v>123.51449522731998</v>
      </c>
      <c r="P50" s="19">
        <f t="shared" ref="P50:P60" si="61">+AE50*2000</f>
        <v>137069644.99970713</v>
      </c>
      <c r="R50" s="16">
        <v>0.46079367363315693</v>
      </c>
      <c r="S50" s="16">
        <v>7.9925000000000005E-4</v>
      </c>
      <c r="T50" s="16">
        <v>2.0865470500000001</v>
      </c>
      <c r="U50" s="16">
        <v>3.5466478205026455</v>
      </c>
      <c r="V50" s="16">
        <v>0.43613380661375667</v>
      </c>
      <c r="W50" s="16">
        <v>1.4503327623492064</v>
      </c>
      <c r="X50" s="16">
        <v>1.4435747459523809</v>
      </c>
      <c r="Y50" s="16">
        <v>1.9927137202577362E-2</v>
      </c>
      <c r="Z50" s="16">
        <v>2.6354391534391544E-4</v>
      </c>
      <c r="AA50" s="17">
        <v>68442.72961746325</v>
      </c>
      <c r="AB50" s="16">
        <v>2.101338546699504</v>
      </c>
      <c r="AC50" s="16">
        <v>0.1327497544391284</v>
      </c>
      <c r="AD50" s="16">
        <v>6.1757247613659992E-2</v>
      </c>
      <c r="AE50" s="17">
        <v>68534.822499853573</v>
      </c>
    </row>
    <row r="51" spans="1:31" x14ac:dyDescent="0.35">
      <c r="A51" s="1">
        <v>2022</v>
      </c>
      <c r="B51" s="2" t="s">
        <v>15</v>
      </c>
      <c r="C51" s="3">
        <f t="shared" si="48"/>
        <v>585.63359793706195</v>
      </c>
      <c r="D51" s="3">
        <f t="shared" si="49"/>
        <v>2.5234696220558979</v>
      </c>
      <c r="E51" s="3">
        <f t="shared" si="50"/>
        <v>5335.3082000000004</v>
      </c>
      <c r="F51" s="3">
        <f t="shared" si="51"/>
        <v>8249.6736744166028</v>
      </c>
      <c r="G51" s="3">
        <f t="shared" si="52"/>
        <v>982.19297450367264</v>
      </c>
      <c r="H51" s="3">
        <f t="shared" si="53"/>
        <v>3331.1686364476045</v>
      </c>
      <c r="I51" s="3">
        <f t="shared" si="54"/>
        <v>3315.4432938444302</v>
      </c>
      <c r="J51" s="3">
        <f t="shared" si="55"/>
        <v>62.890294826264487</v>
      </c>
      <c r="K51" s="3">
        <f t="shared" si="56"/>
        <v>7.410685808712139</v>
      </c>
      <c r="L51" s="19">
        <f t="shared" si="57"/>
        <v>159277628.3245813</v>
      </c>
      <c r="M51" s="3">
        <f t="shared" si="58"/>
        <v>4642.0352502070764</v>
      </c>
      <c r="N51" s="3">
        <f t="shared" si="59"/>
        <v>309.41819821823464</v>
      </c>
      <c r="O51" s="3">
        <f t="shared" si="60"/>
        <v>146.21669789095614</v>
      </c>
      <c r="P51" s="19">
        <f t="shared" si="61"/>
        <v>159485885.86290544</v>
      </c>
      <c r="R51" s="16">
        <v>0.29281679896853097</v>
      </c>
      <c r="S51" s="16">
        <v>1.261734811027949E-3</v>
      </c>
      <c r="T51" s="16">
        <v>2.6676541</v>
      </c>
      <c r="U51" s="16">
        <v>4.1248368372083011</v>
      </c>
      <c r="V51" s="16">
        <v>0.4910964872518363</v>
      </c>
      <c r="W51" s="16">
        <v>1.6655843182238022</v>
      </c>
      <c r="X51" s="16">
        <v>1.6577216469222151</v>
      </c>
      <c r="Y51" s="16">
        <v>3.1445147413132243E-2</v>
      </c>
      <c r="Z51" s="16">
        <v>3.7053429043560696E-3</v>
      </c>
      <c r="AA51" s="17">
        <v>79638.814162290641</v>
      </c>
      <c r="AB51" s="16">
        <v>2.3210176251035382</v>
      </c>
      <c r="AC51" s="16">
        <v>0.15470909910911732</v>
      </c>
      <c r="AD51" s="16">
        <v>7.3108348945478074E-2</v>
      </c>
      <c r="AE51" s="17">
        <v>79742.942931452722</v>
      </c>
    </row>
    <row r="52" spans="1:31" x14ac:dyDescent="0.35">
      <c r="A52" s="1">
        <v>2022</v>
      </c>
      <c r="B52" s="2" t="s">
        <v>16</v>
      </c>
      <c r="C52" s="3">
        <f t="shared" si="48"/>
        <v>1318.7373470832852</v>
      </c>
      <c r="D52" s="3">
        <f t="shared" si="49"/>
        <v>1.0122007869897265</v>
      </c>
      <c r="E52" s="3">
        <f t="shared" si="50"/>
        <v>1559.2076</v>
      </c>
      <c r="F52" s="3">
        <f t="shared" si="51"/>
        <v>3655.2589917304472</v>
      </c>
      <c r="G52" s="3">
        <f t="shared" si="52"/>
        <v>415.31558326966763</v>
      </c>
      <c r="H52" s="3">
        <f t="shared" si="53"/>
        <v>1406.7654702220686</v>
      </c>
      <c r="I52" s="3">
        <f t="shared" si="54"/>
        <v>1395.4462391427037</v>
      </c>
      <c r="J52" s="3">
        <f t="shared" si="55"/>
        <v>25.237104891909087</v>
      </c>
      <c r="K52" s="3">
        <f t="shared" si="56"/>
        <v>44.328003808335296</v>
      </c>
      <c r="L52" s="19">
        <f t="shared" si="57"/>
        <v>67041471.054333523</v>
      </c>
      <c r="M52" s="3">
        <f t="shared" si="58"/>
        <v>2842.6430733630214</v>
      </c>
      <c r="N52" s="3">
        <f t="shared" si="59"/>
        <v>129.49102128613492</v>
      </c>
      <c r="O52" s="3">
        <f t="shared" si="60"/>
        <v>80.679477762130475</v>
      </c>
      <c r="P52" s="19">
        <f t="shared" si="61"/>
        <v>67151125.464010864</v>
      </c>
      <c r="R52" s="16">
        <v>0.65936867354164252</v>
      </c>
      <c r="S52" s="16">
        <v>5.0610039349486321E-4</v>
      </c>
      <c r="T52" s="16">
        <v>0.77960379999999996</v>
      </c>
      <c r="U52" s="16">
        <v>1.8276294958652235</v>
      </c>
      <c r="V52" s="16">
        <v>0.2076577916348338</v>
      </c>
      <c r="W52" s="16">
        <v>0.70338273511103433</v>
      </c>
      <c r="X52" s="16">
        <v>0.6977231195713518</v>
      </c>
      <c r="Y52" s="16">
        <v>1.2618552445954544E-2</v>
      </c>
      <c r="Z52" s="16">
        <v>2.216400190416765E-2</v>
      </c>
      <c r="AA52" s="17">
        <v>33520.735527166762</v>
      </c>
      <c r="AB52" s="16">
        <v>1.4213215366815106</v>
      </c>
      <c r="AC52" s="16">
        <v>6.4745510643067467E-2</v>
      </c>
      <c r="AD52" s="16">
        <v>4.0339738881065235E-2</v>
      </c>
      <c r="AE52" s="17">
        <v>33575.562732005434</v>
      </c>
    </row>
    <row r="53" spans="1:31" x14ac:dyDescent="0.35">
      <c r="A53" s="1">
        <v>2022</v>
      </c>
      <c r="B53" s="2" t="s">
        <v>17</v>
      </c>
      <c r="C53" s="3">
        <f t="shared" si="48"/>
        <v>8373.5053415445782</v>
      </c>
      <c r="D53" s="3">
        <f t="shared" si="49"/>
        <v>2.1304381662809058</v>
      </c>
      <c r="E53" s="3">
        <f t="shared" si="50"/>
        <v>2337.1095</v>
      </c>
      <c r="F53" s="3">
        <f t="shared" si="51"/>
        <v>10188.429793141679</v>
      </c>
      <c r="G53" s="3">
        <f t="shared" si="52"/>
        <v>858.6290915196879</v>
      </c>
      <c r="H53" s="3">
        <f t="shared" si="53"/>
        <v>2983.0680776762297</v>
      </c>
      <c r="I53" s="3">
        <f t="shared" si="54"/>
        <v>2971.41434246988</v>
      </c>
      <c r="J53" s="3">
        <f t="shared" si="55"/>
        <v>53.229963355182342</v>
      </c>
      <c r="K53" s="3">
        <f t="shared" si="56"/>
        <v>2342.7119041824267</v>
      </c>
      <c r="L53" s="19">
        <f t="shared" si="57"/>
        <v>134001562.18133952</v>
      </c>
      <c r="M53" s="3">
        <f t="shared" si="58"/>
        <v>9830.6203694345804</v>
      </c>
      <c r="N53" s="3">
        <f t="shared" si="59"/>
        <v>291.06821679898803</v>
      </c>
      <c r="O53" s="3">
        <f t="shared" si="60"/>
        <v>219.85597836930842</v>
      </c>
      <c r="P53" s="19">
        <f t="shared" si="61"/>
        <v>134334065.99058151</v>
      </c>
      <c r="R53" s="16">
        <v>4.1867526707722895</v>
      </c>
      <c r="S53" s="16">
        <v>1.0652190831404529E-3</v>
      </c>
      <c r="T53" s="16">
        <v>1.16855475</v>
      </c>
      <c r="U53" s="16">
        <v>5.0942148965708389</v>
      </c>
      <c r="V53" s="16">
        <v>0.42931454575984396</v>
      </c>
      <c r="W53" s="16">
        <v>1.4915340388381149</v>
      </c>
      <c r="X53" s="16">
        <v>1.4857071712349401</v>
      </c>
      <c r="Y53" s="16">
        <v>2.661498167759117E-2</v>
      </c>
      <c r="Z53" s="16">
        <v>1.1713559520912133</v>
      </c>
      <c r="AA53" s="17">
        <v>67000.781090669756</v>
      </c>
      <c r="AB53" s="16">
        <v>4.9153101847172902</v>
      </c>
      <c r="AC53" s="16">
        <v>0.14553410839949402</v>
      </c>
      <c r="AD53" s="16">
        <v>0.10992798918465421</v>
      </c>
      <c r="AE53" s="17">
        <v>67167.032995290763</v>
      </c>
    </row>
    <row r="54" spans="1:31" x14ac:dyDescent="0.35">
      <c r="A54" s="1">
        <v>2022</v>
      </c>
      <c r="B54" s="2" t="s">
        <v>18</v>
      </c>
      <c r="C54" s="3">
        <f t="shared" si="48"/>
        <v>15976.414310074046</v>
      </c>
      <c r="D54" s="3">
        <f t="shared" si="49"/>
        <v>2.520842210463599</v>
      </c>
      <c r="E54" s="3">
        <f t="shared" si="50"/>
        <v>2752.5767802327009</v>
      </c>
      <c r="F54" s="3">
        <f t="shared" si="51"/>
        <v>15376.507448489558</v>
      </c>
      <c r="G54" s="3">
        <f t="shared" si="52"/>
        <v>1055.4360367514894</v>
      </c>
      <c r="H54" s="3">
        <f t="shared" si="53"/>
        <v>3682.5831517558499</v>
      </c>
      <c r="I54" s="3">
        <f t="shared" si="54"/>
        <v>3666.5571975971197</v>
      </c>
      <c r="J54" s="3">
        <f t="shared" si="55"/>
        <v>62.937778026372889</v>
      </c>
      <c r="K54" s="3">
        <f t="shared" si="56"/>
        <v>4284.836176238583</v>
      </c>
      <c r="L54" s="19">
        <f t="shared" si="57"/>
        <v>153901499.31289816</v>
      </c>
      <c r="M54" s="3">
        <f t="shared" si="58"/>
        <v>17188.300361475769</v>
      </c>
      <c r="N54" s="3">
        <f t="shared" si="59"/>
        <v>387.14616353255525</v>
      </c>
      <c r="O54" s="3">
        <f t="shared" si="60"/>
        <v>343.24852134667373</v>
      </c>
      <c r="P54" s="19">
        <f t="shared" si="61"/>
        <v>154446576.40226769</v>
      </c>
      <c r="R54" s="16">
        <v>7.9882071550370233</v>
      </c>
      <c r="S54" s="16">
        <v>1.2604211052317995E-3</v>
      </c>
      <c r="T54" s="16">
        <v>1.3762883901163505</v>
      </c>
      <c r="U54" s="16">
        <v>7.6882537242447793</v>
      </c>
      <c r="V54" s="16">
        <v>0.52771801837574472</v>
      </c>
      <c r="W54" s="16">
        <v>1.8412915758779249</v>
      </c>
      <c r="X54" s="16">
        <v>1.8332785987985598</v>
      </c>
      <c r="Y54" s="16">
        <v>3.1468889013186445E-2</v>
      </c>
      <c r="Z54" s="16">
        <v>2.1424180881192916</v>
      </c>
      <c r="AA54" s="17">
        <v>76950.749656449087</v>
      </c>
      <c r="AB54" s="16">
        <v>8.5941501807378842</v>
      </c>
      <c r="AC54" s="16">
        <v>0.19357308176627763</v>
      </c>
      <c r="AD54" s="16">
        <v>0.17162426067333686</v>
      </c>
      <c r="AE54" s="17">
        <v>77223.288201133852</v>
      </c>
    </row>
    <row r="55" spans="1:31" x14ac:dyDescent="0.35">
      <c r="A55" s="1">
        <v>2022</v>
      </c>
      <c r="B55" s="2" t="s">
        <v>19</v>
      </c>
      <c r="C55" s="3">
        <f t="shared" si="48"/>
        <v>32462.041434680108</v>
      </c>
      <c r="D55" s="3">
        <f t="shared" si="49"/>
        <v>2.1422096114138829</v>
      </c>
      <c r="E55" s="3">
        <f t="shared" si="50"/>
        <v>3243.1143609937781</v>
      </c>
      <c r="F55" s="3">
        <f t="shared" si="51"/>
        <v>18772.851740739723</v>
      </c>
      <c r="G55" s="3">
        <f t="shared" si="52"/>
        <v>1195.3693586076743</v>
      </c>
      <c r="H55" s="3">
        <f t="shared" si="53"/>
        <v>4226.1951698592784</v>
      </c>
      <c r="I55" s="3">
        <f t="shared" si="54"/>
        <v>4208.7128545153637</v>
      </c>
      <c r="J55" s="3">
        <f t="shared" si="55"/>
        <v>53.374207522545738</v>
      </c>
      <c r="K55" s="3">
        <f t="shared" si="56"/>
        <v>4493.7550886806639</v>
      </c>
      <c r="L55" s="19">
        <f t="shared" si="57"/>
        <v>166308166.74834457</v>
      </c>
      <c r="M55" s="3">
        <f t="shared" si="58"/>
        <v>38985.445055611781</v>
      </c>
      <c r="N55" s="3">
        <f t="shared" si="59"/>
        <v>467.98222039853022</v>
      </c>
      <c r="O55" s="3">
        <f t="shared" si="60"/>
        <v>438.89014247914992</v>
      </c>
      <c r="P55" s="19">
        <f t="shared" si="61"/>
        <v>167422261.5480136</v>
      </c>
      <c r="R55" s="16">
        <v>16.231020717340055</v>
      </c>
      <c r="S55" s="16">
        <v>1.0711048057069415E-3</v>
      </c>
      <c r="T55" s="16">
        <v>1.6215571804968891</v>
      </c>
      <c r="U55" s="16">
        <v>9.3864258703698606</v>
      </c>
      <c r="V55" s="16">
        <v>0.59768467930383717</v>
      </c>
      <c r="W55" s="16">
        <v>2.1130975849296392</v>
      </c>
      <c r="X55" s="16">
        <v>2.1043564272576818</v>
      </c>
      <c r="Y55" s="16">
        <v>2.6687103761272868E-2</v>
      </c>
      <c r="Z55" s="16">
        <v>2.2468775443403319</v>
      </c>
      <c r="AA55" s="17">
        <v>83154.083374172289</v>
      </c>
      <c r="AB55" s="16">
        <v>19.492722527805892</v>
      </c>
      <c r="AC55" s="16">
        <v>0.23399111019926511</v>
      </c>
      <c r="AD55" s="16">
        <v>0.21944507123957496</v>
      </c>
      <c r="AE55" s="17">
        <v>83711.1307740068</v>
      </c>
    </row>
    <row r="56" spans="1:31" x14ac:dyDescent="0.35">
      <c r="A56" s="1">
        <v>2022</v>
      </c>
      <c r="B56" s="2" t="s">
        <v>20</v>
      </c>
      <c r="C56" s="3">
        <f t="shared" si="48"/>
        <v>169950.7315828432</v>
      </c>
      <c r="D56" s="3">
        <f t="shared" si="49"/>
        <v>2.0780060864528656</v>
      </c>
      <c r="E56" s="3">
        <f t="shared" si="50"/>
        <v>4974.2263153359809</v>
      </c>
      <c r="F56" s="3">
        <f t="shared" si="51"/>
        <v>54352.097457186057</v>
      </c>
      <c r="G56" s="3">
        <f t="shared" si="52"/>
        <v>2414.1087446987276</v>
      </c>
      <c r="H56" s="3">
        <f t="shared" si="53"/>
        <v>8692.483502680916</v>
      </c>
      <c r="I56" s="3">
        <f t="shared" si="54"/>
        <v>8673.1068873370004</v>
      </c>
      <c r="J56" s="3">
        <f t="shared" si="55"/>
        <v>51.773284620008098</v>
      </c>
      <c r="K56" s="3">
        <f t="shared" si="56"/>
        <v>3686.7686345226548</v>
      </c>
      <c r="L56" s="19">
        <f t="shared" si="57"/>
        <v>252667961.15232372</v>
      </c>
      <c r="M56" s="3">
        <f t="shared" si="58"/>
        <v>173340.46835486576</v>
      </c>
      <c r="N56" s="3">
        <f t="shared" si="59"/>
        <v>1147.9558921073492</v>
      </c>
      <c r="O56" s="3">
        <f t="shared" si="60"/>
        <v>1549.422006847517</v>
      </c>
      <c r="P56" s="19">
        <f t="shared" si="61"/>
        <v>257343563.71424341</v>
      </c>
      <c r="R56" s="16">
        <v>84.975365791421595</v>
      </c>
      <c r="S56" s="16">
        <v>1.0390030432264328E-3</v>
      </c>
      <c r="T56" s="16">
        <v>2.4871131576679906</v>
      </c>
      <c r="U56" s="16">
        <v>27.176048728593027</v>
      </c>
      <c r="V56" s="16">
        <v>1.2070543723493639</v>
      </c>
      <c r="W56" s="16">
        <v>4.3462417513404583</v>
      </c>
      <c r="X56" s="16">
        <v>4.3365534436685005</v>
      </c>
      <c r="Y56" s="16">
        <v>2.5886642310004048E-2</v>
      </c>
      <c r="Z56" s="16">
        <v>1.8433843172613273</v>
      </c>
      <c r="AA56" s="17">
        <v>126333.98057616186</v>
      </c>
      <c r="AB56" s="16">
        <v>86.670234177432874</v>
      </c>
      <c r="AC56" s="16">
        <v>0.57397794605367458</v>
      </c>
      <c r="AD56" s="16">
        <v>0.77471100342375854</v>
      </c>
      <c r="AE56" s="17">
        <v>128671.78185712171</v>
      </c>
    </row>
    <row r="57" spans="1:31" x14ac:dyDescent="0.35">
      <c r="A57" s="1">
        <v>2022</v>
      </c>
      <c r="B57" s="2" t="s">
        <v>21</v>
      </c>
      <c r="C57" s="3">
        <f t="shared" si="48"/>
        <v>834282.92611094727</v>
      </c>
      <c r="D57" s="3">
        <f t="shared" si="49"/>
        <v>4.640859776553615</v>
      </c>
      <c r="E57" s="3">
        <f t="shared" si="50"/>
        <v>5251.9127228784555</v>
      </c>
      <c r="F57" s="3">
        <f t="shared" si="51"/>
        <v>313652.66601140168</v>
      </c>
      <c r="G57" s="3">
        <f t="shared" si="52"/>
        <v>11394.81704518235</v>
      </c>
      <c r="H57" s="3">
        <f t="shared" si="53"/>
        <v>41459.836080573812</v>
      </c>
      <c r="I57" s="3">
        <f t="shared" si="54"/>
        <v>41388.358965229898</v>
      </c>
      <c r="J57" s="3">
        <f t="shared" si="55"/>
        <v>117.02137801266849</v>
      </c>
      <c r="K57" s="3">
        <f t="shared" si="56"/>
        <v>1024406.5610807574</v>
      </c>
      <c r="L57" s="19">
        <f t="shared" si="57"/>
        <v>808551066.38094926</v>
      </c>
      <c r="M57" s="3">
        <f t="shared" si="58"/>
        <v>190178.94568465199</v>
      </c>
      <c r="N57" s="3">
        <f t="shared" si="59"/>
        <v>6265.0631150317167</v>
      </c>
      <c r="O57" s="3">
        <f t="shared" si="60"/>
        <v>15405.0803488698</v>
      </c>
      <c r="P57" s="19">
        <f t="shared" si="61"/>
        <v>815172528.81544507</v>
      </c>
      <c r="R57" s="16">
        <v>417.14146305547365</v>
      </c>
      <c r="S57" s="16">
        <v>2.3204298882768073E-3</v>
      </c>
      <c r="T57" s="16">
        <v>2.6259563614392278</v>
      </c>
      <c r="U57" s="16">
        <v>156.82633300570083</v>
      </c>
      <c r="V57" s="16">
        <v>5.697408522591175</v>
      </c>
      <c r="W57" s="16">
        <v>20.729918040286908</v>
      </c>
      <c r="X57" s="16">
        <v>20.694179482614949</v>
      </c>
      <c r="Y57" s="16">
        <v>5.8510689006334243E-2</v>
      </c>
      <c r="Z57" s="16">
        <v>512.20328054037873</v>
      </c>
      <c r="AA57" s="17">
        <v>404275.53319047461</v>
      </c>
      <c r="AB57" s="16">
        <v>95.089472842325989</v>
      </c>
      <c r="AC57" s="16">
        <v>3.1325315575158585</v>
      </c>
      <c r="AD57" s="16">
        <v>7.7025401744349002</v>
      </c>
      <c r="AE57" s="17">
        <v>407586.26440772251</v>
      </c>
    </row>
    <row r="58" spans="1:31" x14ac:dyDescent="0.35">
      <c r="A58" s="1">
        <v>2022</v>
      </c>
      <c r="B58" s="2" t="s">
        <v>22</v>
      </c>
      <c r="C58" s="3">
        <f t="shared" si="48"/>
        <v>342871.88760674035</v>
      </c>
      <c r="D58" s="3">
        <f t="shared" si="49"/>
        <v>5.4609555762574029</v>
      </c>
      <c r="E58" s="3">
        <f t="shared" si="50"/>
        <v>8612.6037952809311</v>
      </c>
      <c r="F58" s="3">
        <f t="shared" si="51"/>
        <v>113915.71763228597</v>
      </c>
      <c r="G58" s="3">
        <f t="shared" si="52"/>
        <v>5824.6870110607806</v>
      </c>
      <c r="H58" s="3">
        <f t="shared" si="53"/>
        <v>18995.190492994039</v>
      </c>
      <c r="I58" s="3">
        <f t="shared" si="54"/>
        <v>18923.442479811154</v>
      </c>
      <c r="J58" s="3">
        <f t="shared" si="55"/>
        <v>136.05122275125092</v>
      </c>
      <c r="K58" s="3">
        <f t="shared" si="56"/>
        <v>287703.30176017166</v>
      </c>
      <c r="L58" s="19">
        <f t="shared" si="57"/>
        <v>421287242.45687199</v>
      </c>
      <c r="M58" s="3">
        <f t="shared" si="58"/>
        <v>176521.24961931939</v>
      </c>
      <c r="N58" s="3">
        <f t="shared" si="59"/>
        <v>2314.097118953885</v>
      </c>
      <c r="O58" s="3">
        <f t="shared" si="60"/>
        <v>9550.1899794355941</v>
      </c>
      <c r="P58" s="19">
        <f t="shared" si="61"/>
        <v>426389874.61400288</v>
      </c>
      <c r="Q58" s="2"/>
      <c r="R58" s="16">
        <v>171.43594380337018</v>
      </c>
      <c r="S58" s="16">
        <v>2.7304777881287014E-3</v>
      </c>
      <c r="T58" s="16">
        <v>4.3063018976404654</v>
      </c>
      <c r="U58" s="16">
        <v>56.957858816142988</v>
      </c>
      <c r="V58" s="16">
        <v>2.9123435055303903</v>
      </c>
      <c r="W58" s="16">
        <v>9.4975952464970188</v>
      </c>
      <c r="X58" s="16">
        <v>9.461721239905577</v>
      </c>
      <c r="Y58" s="16">
        <v>6.8025611375625461E-2</v>
      </c>
      <c r="Z58" s="16">
        <v>143.85165088008583</v>
      </c>
      <c r="AA58" s="17">
        <v>210643.62122843598</v>
      </c>
      <c r="AB58" s="16">
        <v>88.260624809659703</v>
      </c>
      <c r="AC58" s="16">
        <v>1.1570485594769424</v>
      </c>
      <c r="AD58" s="16">
        <v>4.7750949897177968</v>
      </c>
      <c r="AE58" s="17">
        <v>213194.93730700144</v>
      </c>
    </row>
    <row r="59" spans="1:31" x14ac:dyDescent="0.35">
      <c r="A59" s="1">
        <v>2022</v>
      </c>
      <c r="B59" s="2" t="s">
        <v>23</v>
      </c>
      <c r="C59" s="3">
        <f t="shared" si="48"/>
        <v>241691.03993629594</v>
      </c>
      <c r="D59" s="3">
        <f t="shared" si="49"/>
        <v>4.5645209479234952</v>
      </c>
      <c r="E59" s="3">
        <f t="shared" si="50"/>
        <v>8216.4595856147371</v>
      </c>
      <c r="F59" s="3">
        <f t="shared" si="51"/>
        <v>82357.801694244859</v>
      </c>
      <c r="G59" s="3">
        <f t="shared" si="52"/>
        <v>7377.5441428963022</v>
      </c>
      <c r="H59" s="3">
        <f t="shared" si="53"/>
        <v>18761.695395692055</v>
      </c>
      <c r="I59" s="3">
        <f t="shared" si="54"/>
        <v>18694.909090375564</v>
      </c>
      <c r="J59" s="3">
        <f t="shared" si="55"/>
        <v>113.71212186055021</v>
      </c>
      <c r="K59" s="3">
        <f t="shared" si="56"/>
        <v>148635.85408681273</v>
      </c>
      <c r="L59" s="19">
        <f t="shared" si="57"/>
        <v>357828520.23724633</v>
      </c>
      <c r="M59" s="3">
        <f t="shared" si="58"/>
        <v>200064.76923865493</v>
      </c>
      <c r="N59" s="3">
        <f t="shared" si="59"/>
        <v>1710.3591286989013</v>
      </c>
      <c r="O59" s="3">
        <f t="shared" si="60"/>
        <v>9440.4650462011923</v>
      </c>
      <c r="P59" s="19">
        <f t="shared" si="61"/>
        <v>363339826.49586499</v>
      </c>
      <c r="Q59" s="2"/>
      <c r="R59" s="16">
        <v>120.84551996814797</v>
      </c>
      <c r="S59" s="16">
        <v>2.2822604739617474E-3</v>
      </c>
      <c r="T59" s="16">
        <v>4.1082297928073688</v>
      </c>
      <c r="U59" s="16">
        <v>41.178900847122428</v>
      </c>
      <c r="V59" s="16">
        <v>3.6887720714481511</v>
      </c>
      <c r="W59" s="16">
        <v>9.3808476978460273</v>
      </c>
      <c r="X59" s="16">
        <v>9.347454545187782</v>
      </c>
      <c r="Y59" s="16">
        <v>5.6856060930275107E-2</v>
      </c>
      <c r="Z59" s="16">
        <v>74.317927043406371</v>
      </c>
      <c r="AA59" s="17">
        <v>178914.26011862318</v>
      </c>
      <c r="AB59" s="16">
        <v>100.03238461932746</v>
      </c>
      <c r="AC59" s="16">
        <v>0.85517956434945064</v>
      </c>
      <c r="AD59" s="16">
        <v>4.7202325231005959</v>
      </c>
      <c r="AE59" s="17">
        <v>181669.91324793251</v>
      </c>
    </row>
    <row r="60" spans="1:31" x14ac:dyDescent="0.35">
      <c r="A60" s="1">
        <v>2022</v>
      </c>
      <c r="B60" s="2" t="s">
        <v>24</v>
      </c>
      <c r="C60" s="3">
        <f t="shared" si="48"/>
        <v>0</v>
      </c>
      <c r="D60" s="3">
        <f t="shared" si="49"/>
        <v>0</v>
      </c>
      <c r="E60" s="3">
        <f t="shared" si="50"/>
        <v>0</v>
      </c>
      <c r="F60" s="3">
        <f t="shared" si="51"/>
        <v>0</v>
      </c>
      <c r="G60" s="3">
        <f t="shared" si="52"/>
        <v>0</v>
      </c>
      <c r="H60" s="3">
        <f t="shared" si="53"/>
        <v>0</v>
      </c>
      <c r="I60" s="3">
        <f t="shared" si="54"/>
        <v>0</v>
      </c>
      <c r="J60" s="3">
        <f t="shared" si="55"/>
        <v>0</v>
      </c>
      <c r="K60" s="3">
        <f t="shared" si="56"/>
        <v>0</v>
      </c>
      <c r="L60" s="19">
        <f t="shared" si="57"/>
        <v>0</v>
      </c>
      <c r="M60" s="3">
        <f t="shared" si="58"/>
        <v>0</v>
      </c>
      <c r="N60" s="3">
        <f t="shared" si="59"/>
        <v>0</v>
      </c>
      <c r="O60" s="3">
        <f t="shared" si="60"/>
        <v>0</v>
      </c>
      <c r="P60" s="19">
        <f t="shared" si="61"/>
        <v>0</v>
      </c>
      <c r="Q60" s="2"/>
      <c r="R60" s="16"/>
      <c r="S60" s="16"/>
      <c r="T60" s="16"/>
      <c r="U60" s="16"/>
      <c r="V60" s="16"/>
      <c r="W60" s="16"/>
      <c r="X60" s="16"/>
      <c r="Y60" s="16"/>
      <c r="Z60" s="16"/>
      <c r="AA60" s="17"/>
      <c r="AB60" s="16"/>
      <c r="AC60" s="16"/>
      <c r="AD60" s="16"/>
      <c r="AE60" s="17"/>
    </row>
    <row r="61" spans="1:31" x14ac:dyDescent="0.35">
      <c r="A61" s="1"/>
      <c r="B61" s="2" t="s">
        <v>55</v>
      </c>
      <c r="C61" s="3">
        <f>SUM(C49:C60)</f>
        <v>1649325.2763652557</v>
      </c>
      <c r="D61" s="3">
        <f t="shared" ref="D61:P61" si="62">SUM(D49:D60)</f>
        <v>29.872902784391389</v>
      </c>
      <c r="E61" s="3">
        <f t="shared" si="62"/>
        <v>51858.269060336592</v>
      </c>
      <c r="F61" s="3">
        <f t="shared" si="62"/>
        <v>634065.99990004895</v>
      </c>
      <c r="G61" s="3">
        <f t="shared" si="62"/>
        <v>32733.110206304242</v>
      </c>
      <c r="H61" s="3">
        <f t="shared" si="62"/>
        <v>107015.71938816019</v>
      </c>
      <c r="I61" s="3">
        <f t="shared" si="62"/>
        <v>106692.39884924813</v>
      </c>
      <c r="J61" s="3">
        <f t="shared" si="62"/>
        <v>746.00448146102804</v>
      </c>
      <c r="K61" s="3">
        <f t="shared" si="62"/>
        <v>1475606.1761093184</v>
      </c>
      <c r="L61" s="19">
        <f t="shared" si="62"/>
        <v>2757719004.7104864</v>
      </c>
      <c r="M61" s="3">
        <f t="shared" si="62"/>
        <v>821282.65931656724</v>
      </c>
      <c r="N61" s="3">
        <f t="shared" si="62"/>
        <v>13481.762152430629</v>
      </c>
      <c r="O61" s="3">
        <f t="shared" si="62"/>
        <v>37387.692572274005</v>
      </c>
      <c r="P61" s="19">
        <f t="shared" si="62"/>
        <v>2782268636.2556243</v>
      </c>
      <c r="Q61" s="2"/>
      <c r="R61" s="14">
        <f>SUM(R49:R60)</f>
        <v>824.6626381826278</v>
      </c>
      <c r="S61" s="14">
        <f t="shared" ref="S61" si="63">SUM(S49:S60)</f>
        <v>1.4936451392195694E-2</v>
      </c>
      <c r="T61" s="14">
        <f t="shared" ref="T61" si="64">SUM(T49:T60)</f>
        <v>25.929134530168295</v>
      </c>
      <c r="U61" s="14">
        <f t="shared" ref="U61" si="65">SUM(U49:U60)</f>
        <v>317.03299995002448</v>
      </c>
      <c r="V61" s="14">
        <f t="shared" ref="V61" si="66">SUM(V49:V60)</f>
        <v>16.366555103152123</v>
      </c>
      <c r="W61" s="14">
        <f t="shared" ref="W61" si="67">SUM(W49:W60)</f>
        <v>53.507859694080096</v>
      </c>
      <c r="X61" s="14">
        <f t="shared" ref="X61" si="68">SUM(X49:X60)</f>
        <v>53.346199424624061</v>
      </c>
      <c r="Y61" s="14">
        <f t="shared" ref="Y61" si="69">SUM(Y49:Y60)</f>
        <v>0.37300224073051397</v>
      </c>
      <c r="Z61" s="14">
        <f t="shared" ref="Z61" si="70">SUM(Z49:Z60)</f>
        <v>737.80308805465916</v>
      </c>
      <c r="AA61" s="3">
        <f t="shared" ref="AA61" si="71">SUM(AA49:AA60)</f>
        <v>1378859.5023552433</v>
      </c>
      <c r="AB61" s="14">
        <f t="shared" ref="AB61" si="72">SUM(AB49:AB60)</f>
        <v>410.64132965828355</v>
      </c>
      <c r="AC61" s="14">
        <f t="shared" ref="AC61" si="73">SUM(AC49:AC60)</f>
        <v>6.7408810762153148</v>
      </c>
      <c r="AD61" s="14">
        <f>SUM(AD49:AD60)</f>
        <v>18.693846286136999</v>
      </c>
      <c r="AE61" s="3">
        <f t="shared" ref="AE61" si="74">SUM(AE49:AE60)</f>
        <v>1391134.3181278121</v>
      </c>
    </row>
    <row r="62" spans="1:31" s="2" customFormat="1" x14ac:dyDescent="0.35">
      <c r="A62" s="1"/>
      <c r="C62" s="3"/>
      <c r="D62" s="3"/>
      <c r="E62" s="3"/>
      <c r="F62" s="3"/>
      <c r="G62" s="3"/>
      <c r="H62" s="3"/>
      <c r="I62" s="3"/>
      <c r="J62" s="3"/>
      <c r="K62" s="3"/>
      <c r="L62" s="19"/>
      <c r="M62" s="3"/>
      <c r="N62" s="3"/>
      <c r="O62" s="3"/>
      <c r="P62" s="19"/>
      <c r="R62" s="14"/>
      <c r="S62" s="14"/>
      <c r="T62" s="14"/>
      <c r="U62" s="14"/>
      <c r="V62" s="14"/>
      <c r="W62" s="14"/>
      <c r="X62" s="14"/>
      <c r="Y62" s="14"/>
      <c r="Z62" s="14"/>
      <c r="AA62" s="3"/>
      <c r="AB62" s="14"/>
      <c r="AC62" s="14"/>
      <c r="AD62" s="14"/>
      <c r="AE62" s="3"/>
    </row>
    <row r="63" spans="1:31" x14ac:dyDescent="0.35">
      <c r="L63" s="19"/>
      <c r="P63" s="19"/>
      <c r="R63" s="14"/>
      <c r="S63" s="14"/>
      <c r="T63" s="14"/>
      <c r="U63" s="14"/>
      <c r="V63" s="14"/>
      <c r="W63" s="14"/>
      <c r="X63" s="14"/>
      <c r="Y63" s="14"/>
      <c r="Z63" s="14"/>
      <c r="AA63" s="3"/>
      <c r="AB63" s="14"/>
      <c r="AC63" s="14"/>
      <c r="AD63" s="14"/>
      <c r="AE63" s="3"/>
    </row>
    <row r="64" spans="1:31" x14ac:dyDescent="0.35">
      <c r="A64" s="2"/>
      <c r="P64" s="19"/>
      <c r="AE64" s="2"/>
    </row>
    <row r="65" spans="16:31" x14ac:dyDescent="0.35">
      <c r="P65" s="19"/>
      <c r="AE65" s="2"/>
    </row>
    <row r="66" spans="16:31" x14ac:dyDescent="0.35">
      <c r="AE66" s="2"/>
    </row>
    <row r="67" spans="16:31" x14ac:dyDescent="0.35">
      <c r="AE67" s="2"/>
    </row>
    <row r="68" spans="16:31" x14ac:dyDescent="0.35">
      <c r="AE68" s="2"/>
    </row>
    <row r="69" spans="16:31" x14ac:dyDescent="0.35">
      <c r="AE69" s="2"/>
    </row>
    <row r="70" spans="16:31" x14ac:dyDescent="0.35">
      <c r="AE70" s="2"/>
    </row>
    <row r="71" spans="16:31" x14ac:dyDescent="0.35">
      <c r="AE71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AC74-98BF-4B69-98A9-1428AF5A4C70}">
  <dimension ref="A1:AE44"/>
  <sheetViews>
    <sheetView showGridLines="0" zoomScale="90" zoomScaleNormal="90" workbookViewId="0">
      <pane xSplit="3" ySplit="6" topLeftCell="K7" activePane="bottomRight" state="frozen"/>
      <selection pane="topRight" activeCell="D1" sqref="D1"/>
      <selection pane="bottomLeft" activeCell="A7" sqref="A7"/>
      <selection pane="bottomRight" activeCell="AE18" sqref="AE18"/>
    </sheetView>
  </sheetViews>
  <sheetFormatPr defaultRowHeight="14.5" x14ac:dyDescent="0.35"/>
  <cols>
    <col min="1" max="1" width="1.7265625" style="2" customWidth="1"/>
    <col min="4" max="4" width="10.54296875" style="2" customWidth="1"/>
    <col min="5" max="17" width="11.7265625" customWidth="1"/>
    <col min="18" max="26" width="13.26953125" customWidth="1"/>
    <col min="27" max="27" width="12.81640625" customWidth="1"/>
    <col min="28" max="30" width="13.26953125" customWidth="1"/>
    <col min="31" max="31" width="10.81640625" customWidth="1"/>
    <col min="32" max="33" width="11.7265625" customWidth="1"/>
  </cols>
  <sheetData>
    <row r="1" spans="2:31" x14ac:dyDescent="0.35">
      <c r="B1" s="8" t="s">
        <v>42</v>
      </c>
    </row>
    <row r="2" spans="2:31" s="2" customFormat="1" x14ac:dyDescent="0.35">
      <c r="B2" s="8" t="s">
        <v>43</v>
      </c>
    </row>
    <row r="3" spans="2:31" s="2" customFormat="1" x14ac:dyDescent="0.35"/>
    <row r="4" spans="2:31" s="2" customFormat="1" x14ac:dyDescent="0.35"/>
    <row r="5" spans="2:31" s="2" customFormat="1" x14ac:dyDescent="0.35">
      <c r="D5" s="11" t="s">
        <v>2</v>
      </c>
      <c r="E5" s="11" t="s">
        <v>3</v>
      </c>
      <c r="F5" s="11" t="s">
        <v>4</v>
      </c>
      <c r="G5" s="11" t="s">
        <v>44</v>
      </c>
      <c r="H5" s="11" t="s">
        <v>45</v>
      </c>
      <c r="I5" s="11" t="s">
        <v>5</v>
      </c>
      <c r="J5" s="11" t="s">
        <v>6</v>
      </c>
      <c r="K5" s="11" t="s">
        <v>7</v>
      </c>
      <c r="L5" s="11" t="s">
        <v>8</v>
      </c>
      <c r="M5" s="11" t="s">
        <v>9</v>
      </c>
      <c r="N5" s="11" t="s">
        <v>10</v>
      </c>
      <c r="O5" s="11" t="s">
        <v>11</v>
      </c>
      <c r="P5" s="11" t="s">
        <v>46</v>
      </c>
      <c r="Q5" s="11" t="s">
        <v>12</v>
      </c>
      <c r="R5" s="24" t="s">
        <v>2</v>
      </c>
      <c r="S5" s="24" t="s">
        <v>3</v>
      </c>
      <c r="T5" s="24" t="s">
        <v>4</v>
      </c>
      <c r="U5" s="24" t="s">
        <v>44</v>
      </c>
      <c r="V5" s="24" t="s">
        <v>45</v>
      </c>
      <c r="W5" s="24" t="s">
        <v>5</v>
      </c>
      <c r="X5" s="24" t="s">
        <v>6</v>
      </c>
      <c r="Y5" s="24" t="s">
        <v>7</v>
      </c>
      <c r="Z5" s="24" t="s">
        <v>8</v>
      </c>
      <c r="AA5" s="24" t="s">
        <v>9</v>
      </c>
      <c r="AB5" s="24" t="s">
        <v>10</v>
      </c>
      <c r="AC5" s="24" t="s">
        <v>11</v>
      </c>
      <c r="AD5" s="24" t="s">
        <v>46</v>
      </c>
      <c r="AE5" s="24" t="s">
        <v>12</v>
      </c>
    </row>
    <row r="6" spans="2:31" ht="58" x14ac:dyDescent="0.35">
      <c r="B6" s="4" t="s">
        <v>0</v>
      </c>
      <c r="C6" s="4" t="s">
        <v>1</v>
      </c>
      <c r="D6" s="10" t="s">
        <v>47</v>
      </c>
      <c r="E6" s="10" t="s">
        <v>47</v>
      </c>
      <c r="F6" s="10" t="s">
        <v>47</v>
      </c>
      <c r="G6" s="10" t="s">
        <v>47</v>
      </c>
      <c r="H6" s="10" t="s">
        <v>47</v>
      </c>
      <c r="I6" s="10" t="s">
        <v>47</v>
      </c>
      <c r="J6" s="10" t="s">
        <v>47</v>
      </c>
      <c r="K6" s="10" t="s">
        <v>47</v>
      </c>
      <c r="L6" s="10" t="s">
        <v>47</v>
      </c>
      <c r="M6" s="10" t="s">
        <v>47</v>
      </c>
      <c r="N6" s="10" t="s">
        <v>47</v>
      </c>
      <c r="O6" s="10" t="s">
        <v>47</v>
      </c>
      <c r="P6" s="10" t="s">
        <v>47</v>
      </c>
      <c r="Q6" s="10" t="s">
        <v>47</v>
      </c>
      <c r="R6" s="25" t="s">
        <v>48</v>
      </c>
      <c r="S6" s="25" t="s">
        <v>48</v>
      </c>
      <c r="T6" s="25" t="s">
        <v>48</v>
      </c>
      <c r="U6" s="25" t="s">
        <v>48</v>
      </c>
      <c r="V6" s="25" t="s">
        <v>48</v>
      </c>
      <c r="W6" s="25" t="s">
        <v>48</v>
      </c>
      <c r="X6" s="25" t="s">
        <v>48</v>
      </c>
      <c r="Y6" s="25" t="s">
        <v>48</v>
      </c>
      <c r="Z6" s="25" t="s">
        <v>48</v>
      </c>
      <c r="AA6" s="25" t="s">
        <v>48</v>
      </c>
      <c r="AB6" s="25" t="s">
        <v>48</v>
      </c>
      <c r="AC6" s="25" t="s">
        <v>48</v>
      </c>
      <c r="AD6" s="25" t="s">
        <v>48</v>
      </c>
      <c r="AE6" s="25" t="s">
        <v>48</v>
      </c>
    </row>
    <row r="7" spans="2:31" x14ac:dyDescent="0.35">
      <c r="B7" s="4">
        <v>2020</v>
      </c>
      <c r="C7" s="4" t="s">
        <v>13</v>
      </c>
      <c r="D7" s="9">
        <f>+'Monthly Data 2020_2021_2022'!R9</f>
        <v>3.6649999999999999E-3</v>
      </c>
      <c r="E7" s="9">
        <f>+'Monthly Data 2020_2021_2022'!S9</f>
        <v>0</v>
      </c>
      <c r="F7" s="9">
        <f>+'Monthly Data 2020_2021_2022'!T9</f>
        <v>0</v>
      </c>
      <c r="G7" s="9">
        <f>+'Monthly Data 2020_2021_2022'!U9</f>
        <v>3.735E-3</v>
      </c>
      <c r="H7" s="9">
        <f>+'Monthly Data 2020_2021_2022'!V9</f>
        <v>1.15E-4</v>
      </c>
      <c r="I7" s="9">
        <f>+'Monthly Data 2020_2021_2022'!W9</f>
        <v>1.1000000000000002E-4</v>
      </c>
      <c r="J7" s="9">
        <f>+'Monthly Data 2020_2021_2022'!X9</f>
        <v>1.05E-4</v>
      </c>
      <c r="K7" s="9">
        <f>+'Monthly Data 2020_2021_2022'!Y9</f>
        <v>5.0000000000000004E-6</v>
      </c>
      <c r="L7" s="9">
        <f>+'Monthly Data 2020_2021_2022'!Z9</f>
        <v>1.05E-4</v>
      </c>
      <c r="M7" s="46">
        <f>+'Monthly Data 2020_2021_2022'!AA9</f>
        <v>0.69189500000000015</v>
      </c>
      <c r="N7" s="9">
        <f>+'Monthly Data 2020_2021_2022'!AB9</f>
        <v>5.5500000000000005E-4</v>
      </c>
      <c r="O7" s="9">
        <f>+'Monthly Data 2020_2021_2022'!AC9</f>
        <v>5.0000000000000004E-6</v>
      </c>
      <c r="P7" s="9">
        <f>+'Monthly Data 2020_2021_2022'!AD9</f>
        <v>9.1666666666666857E-5</v>
      </c>
      <c r="Q7" s="9">
        <f>+'Monthly Data 2020_2021_2022'!AE9</f>
        <v>0.70726000000000011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2:31" x14ac:dyDescent="0.35">
      <c r="B8" s="4">
        <v>2020</v>
      </c>
      <c r="C8" s="4" t="s">
        <v>14</v>
      </c>
      <c r="D8" s="9">
        <f>+'Monthly Data 2020_2021_2022'!R10</f>
        <v>1.8894999999999999E-2</v>
      </c>
      <c r="E8" s="9">
        <f>+'Monthly Data 2020_2021_2022'!S10</f>
        <v>0</v>
      </c>
      <c r="F8" s="9">
        <f>+'Monthly Data 2020_2021_2022'!T10</f>
        <v>0</v>
      </c>
      <c r="G8" s="9">
        <f>+'Monthly Data 2020_2021_2022'!U10</f>
        <v>6.3149999999999994E-3</v>
      </c>
      <c r="H8" s="9">
        <f>+'Monthly Data 2020_2021_2022'!V10</f>
        <v>1.3000000000000002E-4</v>
      </c>
      <c r="I8" s="9">
        <f>+'Monthly Data 2020_2021_2022'!W10</f>
        <v>1.2E-4</v>
      </c>
      <c r="J8" s="9">
        <f>+'Monthly Data 2020_2021_2022'!X10</f>
        <v>1.2E-4</v>
      </c>
      <c r="K8" s="9">
        <f>+'Monthly Data 2020_2021_2022'!Y10</f>
        <v>0</v>
      </c>
      <c r="L8" s="9">
        <f>+'Monthly Data 2020_2021_2022'!Z10</f>
        <v>3.8500000000000003E-4</v>
      </c>
      <c r="M8" s="46">
        <f>+'Monthly Data 2020_2021_2022'!AA10</f>
        <v>0.92206500000000002</v>
      </c>
      <c r="N8" s="9">
        <f>+'Monthly Data 2020_2021_2022'!AB10</f>
        <v>3.5999999999999995E-3</v>
      </c>
      <c r="O8" s="9">
        <f>+'Monthly Data 2020_2021_2022'!AC10</f>
        <v>0</v>
      </c>
      <c r="P8" s="9">
        <f>+'Monthly Data 2020_2021_2022'!AD10</f>
        <v>9.1666666666666857E-5</v>
      </c>
      <c r="Q8" s="9">
        <f>+'Monthly Data 2020_2021_2022'!AE10</f>
        <v>1.012065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2:31" x14ac:dyDescent="0.35">
      <c r="B9" s="4">
        <v>2020</v>
      </c>
      <c r="C9" s="4" t="s">
        <v>15</v>
      </c>
      <c r="D9" s="9">
        <f>+'Monthly Data 2020_2021_2022'!R11</f>
        <v>2.019E-2</v>
      </c>
      <c r="E9" s="9">
        <f>+'Monthly Data 2020_2021_2022'!S11</f>
        <v>0</v>
      </c>
      <c r="F9" s="9">
        <f>+'Monthly Data 2020_2021_2022'!T11</f>
        <v>0</v>
      </c>
      <c r="G9" s="9">
        <f>+'Monthly Data 2020_2021_2022'!U11</f>
        <v>6.7549999999999997E-3</v>
      </c>
      <c r="H9" s="9">
        <f>+'Monthly Data 2020_2021_2022'!V11</f>
        <v>1.3999999999999999E-4</v>
      </c>
      <c r="I9" s="9">
        <f>+'Monthly Data 2020_2021_2022'!W11</f>
        <v>1.3999999999999999E-4</v>
      </c>
      <c r="J9" s="9">
        <f>+'Monthly Data 2020_2021_2022'!X11</f>
        <v>1.3000000000000002E-4</v>
      </c>
      <c r="K9" s="9">
        <f>+'Monthly Data 2020_2021_2022'!Y11</f>
        <v>0</v>
      </c>
      <c r="L9" s="9">
        <f>+'Monthly Data 2020_2021_2022'!Z11</f>
        <v>4.0500000000000003E-4</v>
      </c>
      <c r="M9" s="46">
        <f>+'Monthly Data 2020_2021_2022'!AA11</f>
        <v>0.98565999999999998</v>
      </c>
      <c r="N9" s="9">
        <f>+'Monthly Data 2020_2021_2022'!AB11</f>
        <v>3.8499999999999997E-3</v>
      </c>
      <c r="O9" s="9">
        <f>+'Monthly Data 2020_2021_2022'!AC11</f>
        <v>0</v>
      </c>
      <c r="P9" s="9">
        <f>+'Monthly Data 2020_2021_2022'!AD11</f>
        <v>9.1666666666666857E-5</v>
      </c>
      <c r="Q9" s="9">
        <f>+'Monthly Data 2020_2021_2022'!AE11</f>
        <v>1.0819099999999999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2:31" x14ac:dyDescent="0.35">
      <c r="B10" s="4">
        <v>2020</v>
      </c>
      <c r="C10" s="4" t="s">
        <v>16</v>
      </c>
      <c r="D10" s="9">
        <f>+'Monthly Data 2020_2021_2022'!R12</f>
        <v>1.0064999999999999E-2</v>
      </c>
      <c r="E10" s="9">
        <f>+'Monthly Data 2020_2021_2022'!S12</f>
        <v>0</v>
      </c>
      <c r="F10" s="9">
        <f>+'Monthly Data 2020_2021_2022'!T12</f>
        <v>0</v>
      </c>
      <c r="G10" s="9">
        <f>+'Monthly Data 2020_2021_2022'!U12</f>
        <v>3.3500000000000001E-3</v>
      </c>
      <c r="H10" s="9">
        <f>+'Monthly Data 2020_2021_2022'!V12</f>
        <v>6.4999999999999994E-5</v>
      </c>
      <c r="I10" s="9">
        <f>+'Monthly Data 2020_2021_2022'!W12</f>
        <v>6.0000000000000002E-5</v>
      </c>
      <c r="J10" s="9">
        <f>+'Monthly Data 2020_2021_2022'!X12</f>
        <v>6.0000000000000002E-5</v>
      </c>
      <c r="K10" s="9">
        <f>+'Monthly Data 2020_2021_2022'!Y12</f>
        <v>0</v>
      </c>
      <c r="L10" s="9">
        <f>+'Monthly Data 2020_2021_2022'!Z12</f>
        <v>1.95E-4</v>
      </c>
      <c r="M10" s="46">
        <f>+'Monthly Data 2020_2021_2022'!AA12</f>
        <v>0.44852500000000001</v>
      </c>
      <c r="N10" s="9">
        <f>+'Monthly Data 2020_2021_2022'!AB12</f>
        <v>1.8500000000000001E-3</v>
      </c>
      <c r="O10" s="9">
        <f>+'Monthly Data 2020_2021_2022'!AC12</f>
        <v>0</v>
      </c>
      <c r="P10" s="9">
        <f>+'Monthly Data 2020_2021_2022'!AD12</f>
        <v>9.1666666666666857E-5</v>
      </c>
      <c r="Q10" s="46">
        <f>+'Monthly Data 2020_2021_2022'!AE12</f>
        <v>0.49477500000000002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1" x14ac:dyDescent="0.35">
      <c r="B11" s="4">
        <v>2020</v>
      </c>
      <c r="C11" s="4" t="s">
        <v>17</v>
      </c>
      <c r="D11" s="9">
        <f>+'Monthly Data 2020_2021_2022'!R13</f>
        <v>3.8700000000000002E-3</v>
      </c>
      <c r="E11" s="9">
        <f>+'Monthly Data 2020_2021_2022'!S13</f>
        <v>0</v>
      </c>
      <c r="F11" s="9">
        <f>+'Monthly Data 2020_2021_2022'!T13</f>
        <v>0</v>
      </c>
      <c r="G11" s="9">
        <f>+'Monthly Data 2020_2021_2022'!U13</f>
        <v>1.2749999999999999E-3</v>
      </c>
      <c r="H11" s="9">
        <f>+'Monthly Data 2020_2021_2022'!V13</f>
        <v>1.0000000000000001E-5</v>
      </c>
      <c r="I11" s="9">
        <f>+'Monthly Data 2020_2021_2022'!W13</f>
        <v>1.0000000000000001E-5</v>
      </c>
      <c r="J11" s="9">
        <f>+'Monthly Data 2020_2021_2022'!X13</f>
        <v>1.0000000000000001E-5</v>
      </c>
      <c r="K11" s="9">
        <f>+'Monthly Data 2020_2021_2022'!Y13</f>
        <v>0</v>
      </c>
      <c r="L11" s="9">
        <f>+'Monthly Data 2020_2021_2022'!Z13</f>
        <v>7.5000000000000007E-5</v>
      </c>
      <c r="M11" s="46">
        <f>+'Monthly Data 2020_2021_2022'!AA13</f>
        <v>0.115345</v>
      </c>
      <c r="N11" s="9">
        <f>+'Monthly Data 2020_2021_2022'!AB13</f>
        <v>6.2E-4</v>
      </c>
      <c r="O11" s="9">
        <f>+'Monthly Data 2020_2021_2022'!AC13</f>
        <v>0</v>
      </c>
      <c r="P11" s="9">
        <f>+'Monthly Data 2020_2021_2022'!AD13</f>
        <v>9.1666666666666857E-5</v>
      </c>
      <c r="Q11" s="46">
        <f>+'Monthly Data 2020_2021_2022'!AE13</f>
        <v>0.13084499999999999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2:31" x14ac:dyDescent="0.35">
      <c r="B12" s="4">
        <v>2020</v>
      </c>
      <c r="C12" s="4" t="s">
        <v>18</v>
      </c>
      <c r="D12" s="9">
        <f>+'Monthly Data 2020_2021_2022'!R14</f>
        <v>4.9250000000000006E-3</v>
      </c>
      <c r="E12" s="9">
        <f>+'Monthly Data 2020_2021_2022'!S14</f>
        <v>0</v>
      </c>
      <c r="F12" s="9">
        <f>+'Monthly Data 2020_2021_2022'!T14</f>
        <v>0</v>
      </c>
      <c r="G12" s="9">
        <f>+'Monthly Data 2020_2021_2022'!U14</f>
        <v>1.905E-3</v>
      </c>
      <c r="H12" s="9">
        <f>+'Monthly Data 2020_2021_2022'!V14</f>
        <v>5.9999999999999995E-5</v>
      </c>
      <c r="I12" s="9">
        <f>+'Monthly Data 2020_2021_2022'!W14</f>
        <v>5.9999999999999995E-5</v>
      </c>
      <c r="J12" s="9">
        <f>+'Monthly Data 2020_2021_2022'!X14</f>
        <v>5.9999999999999995E-5</v>
      </c>
      <c r="K12" s="9">
        <f>+'Monthly Data 2020_2021_2022'!Y14</f>
        <v>0</v>
      </c>
      <c r="L12" s="9">
        <f>+'Monthly Data 2020_2021_2022'!Z14</f>
        <v>1.5500000000000003E-4</v>
      </c>
      <c r="M12" s="46">
        <f>+'Monthly Data 2020_2021_2022'!AA14</f>
        <v>0.5261849999999999</v>
      </c>
      <c r="N12" s="9">
        <f>+'Monthly Data 2020_2021_2022'!AB14</f>
        <v>1.2650000000000001E-3</v>
      </c>
      <c r="O12" s="9">
        <f>+'Monthly Data 2020_2021_2022'!AC14</f>
        <v>0</v>
      </c>
      <c r="P12" s="9">
        <f>+'Monthly Data 2020_2021_2022'!AD14</f>
        <v>9.1666666666666857E-5</v>
      </c>
      <c r="Q12" s="46">
        <f>+'Monthly Data 2020_2021_2022'!AE14</f>
        <v>0.55780999999999992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2:31" x14ac:dyDescent="0.35">
      <c r="B13" s="4">
        <v>2020</v>
      </c>
      <c r="C13" s="4" t="s">
        <v>19</v>
      </c>
      <c r="D13" s="9">
        <f>+'Monthly Data 2020_2021_2022'!R15</f>
        <v>8.7649999999999985E-3</v>
      </c>
      <c r="E13" s="9">
        <f>+'Monthly Data 2020_2021_2022'!S15</f>
        <v>0</v>
      </c>
      <c r="F13" s="9">
        <f>+'Monthly Data 2020_2021_2022'!T15</f>
        <v>0</v>
      </c>
      <c r="G13" s="9">
        <f>+'Monthly Data 2020_2021_2022'!U15</f>
        <v>4.3549999999999995E-3</v>
      </c>
      <c r="H13" s="9">
        <f>+'Monthly Data 2020_2021_2022'!V15</f>
        <v>7.4999999999999993E-5</v>
      </c>
      <c r="I13" s="9">
        <f>+'Monthly Data 2020_2021_2022'!W15</f>
        <v>7.0000000000000007E-5</v>
      </c>
      <c r="J13" s="9">
        <f>+'Monthly Data 2020_2021_2022'!X15</f>
        <v>7.0000000000000007E-5</v>
      </c>
      <c r="K13" s="9">
        <f>+'Monthly Data 2020_2021_2022'!Y15</f>
        <v>5.0000000000000004E-6</v>
      </c>
      <c r="L13" s="9">
        <f>+'Monthly Data 2020_2021_2022'!Z15</f>
        <v>1.8000000000000004E-4</v>
      </c>
      <c r="M13" s="46">
        <f>+'Monthly Data 2020_2021_2022'!AA15</f>
        <v>0.62380499999999994</v>
      </c>
      <c r="N13" s="9">
        <f>+'Monthly Data 2020_2021_2022'!AB15</f>
        <v>1.4550000000000001E-3</v>
      </c>
      <c r="O13" s="9">
        <f>+'Monthly Data 2020_2021_2022'!AC15</f>
        <v>5.0000000000000004E-6</v>
      </c>
      <c r="P13" s="9">
        <f>+'Monthly Data 2020_2021_2022'!AD15</f>
        <v>9.1666666666666857E-5</v>
      </c>
      <c r="Q13" s="46">
        <f>+'Monthly Data 2020_2021_2022'!AE15</f>
        <v>0.66166999999999998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2:31" x14ac:dyDescent="0.35">
      <c r="B14" s="4">
        <v>2020</v>
      </c>
      <c r="C14" s="4" t="s">
        <v>20</v>
      </c>
      <c r="D14" s="9">
        <f>+'Monthly Data 2020_2021_2022'!R16</f>
        <v>1.1220000000000001E-2</v>
      </c>
      <c r="E14" s="9">
        <f>+'Monthly Data 2020_2021_2022'!S16</f>
        <v>0</v>
      </c>
      <c r="F14" s="9">
        <f>+'Monthly Data 2020_2021_2022'!T16</f>
        <v>0</v>
      </c>
      <c r="G14" s="9">
        <f>+'Monthly Data 2020_2021_2022'!U16</f>
        <v>5.7549999999999997E-3</v>
      </c>
      <c r="H14" s="9">
        <f>+'Monthly Data 2020_2021_2022'!V16</f>
        <v>1.4500000000000003E-4</v>
      </c>
      <c r="I14" s="9">
        <f>+'Monthly Data 2020_2021_2022'!W16</f>
        <v>1.4000000000000001E-4</v>
      </c>
      <c r="J14" s="9">
        <f>+'Monthly Data 2020_2021_2022'!X16</f>
        <v>1.3000000000000002E-4</v>
      </c>
      <c r="K14" s="9">
        <f>+'Monthly Data 2020_2021_2022'!Y16</f>
        <v>5.0000000000000004E-6</v>
      </c>
      <c r="L14" s="9">
        <f>+'Monthly Data 2020_2021_2022'!Z16</f>
        <v>2.6499999999999999E-4</v>
      </c>
      <c r="M14" s="46">
        <f>+'Monthly Data 2020_2021_2022'!AA16</f>
        <v>0.78998999999999997</v>
      </c>
      <c r="N14" s="9">
        <f>+'Monthly Data 2020_2021_2022'!AB16</f>
        <v>1.81E-3</v>
      </c>
      <c r="O14" s="9">
        <f>+'Monthly Data 2020_2021_2022'!AC16</f>
        <v>5.0000000000000004E-6</v>
      </c>
      <c r="P14" s="9">
        <f>+'Monthly Data 2020_2021_2022'!AD16</f>
        <v>9.1666666666666857E-5</v>
      </c>
      <c r="Q14" s="46">
        <f>+'Monthly Data 2020_2021_2022'!AE16</f>
        <v>0.83672999999999997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2:31" x14ac:dyDescent="0.35">
      <c r="B15" s="4">
        <v>2020</v>
      </c>
      <c r="C15" s="4" t="s">
        <v>21</v>
      </c>
      <c r="D15" s="9">
        <f>+'Monthly Data 2020_2021_2022'!R17</f>
        <v>0.25714499999999996</v>
      </c>
      <c r="E15" s="9">
        <f>+'Monthly Data 2020_2021_2022'!S17</f>
        <v>0</v>
      </c>
      <c r="F15" s="9">
        <f>+'Monthly Data 2020_2021_2022'!T17</f>
        <v>0</v>
      </c>
      <c r="G15" s="9">
        <f>+'Monthly Data 2020_2021_2022'!U17</f>
        <v>0.20132</v>
      </c>
      <c r="H15" s="9">
        <f>+'Monthly Data 2020_2021_2022'!V17</f>
        <v>9.9699999999999997E-3</v>
      </c>
      <c r="I15" s="9">
        <f>+'Monthly Data 2020_2021_2022'!W17</f>
        <v>9.5750000000000019E-3</v>
      </c>
      <c r="J15" s="9">
        <f>+'Monthly Data 2020_2021_2022'!X17</f>
        <v>8.9849999999999999E-3</v>
      </c>
      <c r="K15" s="9">
        <f>+'Monthly Data 2020_2021_2022'!Y17</f>
        <v>1.8599999999999999E-3</v>
      </c>
      <c r="L15" s="9">
        <f>+'Monthly Data 2020_2021_2022'!Z17</f>
        <v>0.10084499999999999</v>
      </c>
      <c r="M15" s="46">
        <f>+'Monthly Data 2020_2021_2022'!AA17</f>
        <v>182.51738500000002</v>
      </c>
      <c r="N15" s="9">
        <f>+'Monthly Data 2020_2021_2022'!AB17</f>
        <v>9.665E-3</v>
      </c>
      <c r="O15" s="9">
        <f>+'Monthly Data 2020_2021_2022'!AC17</f>
        <v>1.4750000000000002E-3</v>
      </c>
      <c r="P15" s="9">
        <f>+'Monthly Data 2020_2021_2022'!AD17</f>
        <v>9.1666666666666857E-5</v>
      </c>
      <c r="Q15" s="46">
        <f>+'Monthly Data 2020_2021_2022'!AE17</f>
        <v>183.19855999999999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2:31" x14ac:dyDescent="0.35">
      <c r="B16" s="4">
        <v>2020</v>
      </c>
      <c r="C16" s="4" t="s">
        <v>22</v>
      </c>
      <c r="D16" s="9">
        <f>+'Monthly Data 2020_2021_2022'!R18</f>
        <v>0.21361000000000002</v>
      </c>
      <c r="E16" s="9">
        <f>+'Monthly Data 2020_2021_2022'!S18</f>
        <v>0</v>
      </c>
      <c r="F16" s="9">
        <f>+'Monthly Data 2020_2021_2022'!T18</f>
        <v>0</v>
      </c>
      <c r="G16" s="9">
        <f>+'Monthly Data 2020_2021_2022'!U18</f>
        <v>0.16941500000000001</v>
      </c>
      <c r="H16" s="9">
        <f>+'Monthly Data 2020_2021_2022'!V18</f>
        <v>8.4499999999999992E-3</v>
      </c>
      <c r="I16" s="9">
        <f>+'Monthly Data 2020_2021_2022'!W18</f>
        <v>8.1150000000000007E-3</v>
      </c>
      <c r="J16" s="9">
        <f>+'Monthly Data 2020_2021_2022'!X18</f>
        <v>7.6050000000000006E-3</v>
      </c>
      <c r="K16" s="9">
        <f>+'Monthly Data 2020_2021_2022'!Y18</f>
        <v>1.57E-3</v>
      </c>
      <c r="L16" s="9">
        <f>+'Monthly Data 2020_2021_2022'!Z18</f>
        <v>8.5080000000000003E-2</v>
      </c>
      <c r="M16" s="46">
        <f>+'Monthly Data 2020_2021_2022'!AA18</f>
        <v>154.32917</v>
      </c>
      <c r="N16" s="9">
        <f>+'Monthly Data 2020_2021_2022'!AB18</f>
        <v>7.1999999999999998E-3</v>
      </c>
      <c r="O16" s="9">
        <f>+'Monthly Data 2020_2021_2022'!AC18</f>
        <v>1.25E-3</v>
      </c>
      <c r="P16" s="9">
        <f>+'Monthly Data 2020_2021_2022'!AD18</f>
        <v>9.1666666666666857E-5</v>
      </c>
      <c r="Q16" s="46">
        <f>+'Monthly Data 2020_2021_2022'!AE18</f>
        <v>154.88167000000001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x14ac:dyDescent="0.35">
      <c r="B17" s="4">
        <v>2020</v>
      </c>
      <c r="C17" s="4" t="s">
        <v>23</v>
      </c>
      <c r="D17" s="9">
        <f>+'Monthly Data 2020_2021_2022'!R19</f>
        <v>0.143065</v>
      </c>
      <c r="E17" s="9">
        <f>+'Monthly Data 2020_2021_2022'!S19</f>
        <v>0</v>
      </c>
      <c r="F17" s="9">
        <f>+'Monthly Data 2020_2021_2022'!T19</f>
        <v>0</v>
      </c>
      <c r="G17" s="9">
        <f>+'Monthly Data 2020_2021_2022'!U19</f>
        <v>0.11395000000000001</v>
      </c>
      <c r="H17" s="9">
        <f>+'Monthly Data 2020_2021_2022'!V19</f>
        <v>5.4400000000000004E-3</v>
      </c>
      <c r="I17" s="9">
        <f>+'Monthly Data 2020_2021_2022'!W19</f>
        <v>5.2299999999999994E-3</v>
      </c>
      <c r="J17" s="9">
        <f>+'Monthly Data 2020_2021_2022'!X19</f>
        <v>4.9100000000000003E-3</v>
      </c>
      <c r="K17" s="9">
        <f>+'Monthly Data 2020_2021_2022'!Y19</f>
        <v>9.8499999999999998E-4</v>
      </c>
      <c r="L17" s="9">
        <f>+'Monthly Data 2020_2021_2022'!Z19</f>
        <v>5.2670000000000008E-2</v>
      </c>
      <c r="M17" s="46">
        <f>+'Monthly Data 2020_2021_2022'!AA19</f>
        <v>97.081849999999989</v>
      </c>
      <c r="N17" s="9">
        <f>+'Monthly Data 2020_2021_2022'!AB19</f>
        <v>6.9749999999999986E-3</v>
      </c>
      <c r="O17" s="9">
        <f>+'Monthly Data 2020_2021_2022'!AC19</f>
        <v>7.7499999999999986E-4</v>
      </c>
      <c r="P17" s="9">
        <f>+'Monthly Data 2020_2021_2022'!AD19</f>
        <v>9.1666666666666857E-5</v>
      </c>
      <c r="Q17" s="46">
        <f>+'Monthly Data 2020_2021_2022'!AE19</f>
        <v>97.487174999999993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3"/>
    </row>
    <row r="18" spans="2:31" x14ac:dyDescent="0.35">
      <c r="B18" s="4">
        <v>2020</v>
      </c>
      <c r="C18" s="4" t="s">
        <v>24</v>
      </c>
      <c r="D18" s="9">
        <f>+'Monthly Data 2020_2021_2022'!R20</f>
        <v>0.14614000000000002</v>
      </c>
      <c r="E18" s="9">
        <f>+'Monthly Data 2020_2021_2022'!S20</f>
        <v>0</v>
      </c>
      <c r="F18" s="9">
        <f>+'Monthly Data 2020_2021_2022'!T20</f>
        <v>0</v>
      </c>
      <c r="G18" s="9">
        <f>+'Monthly Data 2020_2021_2022'!U20</f>
        <v>0.11773</v>
      </c>
      <c r="H18" s="9">
        <f>+'Monthly Data 2020_2021_2022'!V20</f>
        <v>5.6799999999999993E-3</v>
      </c>
      <c r="I18" s="9">
        <f>+'Monthly Data 2020_2021_2022'!W20</f>
        <v>5.4499999999999991E-3</v>
      </c>
      <c r="J18" s="9">
        <f>+'Monthly Data 2020_2021_2022'!X20</f>
        <v>5.1150000000000006E-3</v>
      </c>
      <c r="K18" s="9">
        <f>+'Monthly Data 2020_2021_2022'!Y20</f>
        <v>1.0249999999999999E-3</v>
      </c>
      <c r="L18" s="9">
        <f>+'Monthly Data 2020_2021_2022'!Z20</f>
        <v>5.5104999999999994E-2</v>
      </c>
      <c r="M18" s="46">
        <f>+'Monthly Data 2020_2021_2022'!AA20</f>
        <v>101.394295</v>
      </c>
      <c r="N18" s="9">
        <f>+'Monthly Data 2020_2021_2022'!AB20</f>
        <v>6.7399999999999995E-3</v>
      </c>
      <c r="O18" s="9">
        <f>+'Monthly Data 2020_2021_2022'!AC20</f>
        <v>8.1500000000000008E-4</v>
      </c>
      <c r="P18" s="9">
        <f>+'Monthly Data 2020_2021_2022'!AD20</f>
        <v>9.1666666666666857E-5</v>
      </c>
      <c r="Q18" s="46">
        <f>+'Monthly Data 2020_2021_2022'!AE20</f>
        <v>101.80566499999999</v>
      </c>
      <c r="R18" s="12">
        <f t="shared" ref="R18:AE18" si="0">SUM(D7:D18)</f>
        <v>0.84155499999999994</v>
      </c>
      <c r="S18" s="12">
        <f t="shared" si="0"/>
        <v>0</v>
      </c>
      <c r="T18" s="12">
        <f t="shared" si="0"/>
        <v>0</v>
      </c>
      <c r="U18" s="12">
        <f t="shared" si="0"/>
        <v>0.63585999999999998</v>
      </c>
      <c r="V18" s="12">
        <f t="shared" si="0"/>
        <v>3.0279999999999994E-2</v>
      </c>
      <c r="W18" s="12">
        <f t="shared" si="0"/>
        <v>2.9080000000000002E-2</v>
      </c>
      <c r="X18" s="12">
        <f t="shared" si="0"/>
        <v>2.7300000000000001E-2</v>
      </c>
      <c r="Y18" s="12">
        <f t="shared" si="0"/>
        <v>5.4549999999999998E-3</v>
      </c>
      <c r="Z18" s="12">
        <f t="shared" si="0"/>
        <v>0.29546500000000003</v>
      </c>
      <c r="AA18" s="48">
        <f t="shared" si="0"/>
        <v>540.42616999999996</v>
      </c>
      <c r="AB18" s="12">
        <f t="shared" si="0"/>
        <v>4.5585000000000001E-2</v>
      </c>
      <c r="AC18" s="12">
        <f t="shared" si="0"/>
        <v>4.3299999999999996E-3</v>
      </c>
      <c r="AD18" s="12">
        <f t="shared" si="0"/>
        <v>1.1000000000000022E-3</v>
      </c>
      <c r="AE18" s="48">
        <f t="shared" si="0"/>
        <v>542.85613499999999</v>
      </c>
    </row>
    <row r="19" spans="2:31" x14ac:dyDescent="0.35">
      <c r="B19" s="4">
        <v>2021</v>
      </c>
      <c r="C19" s="4" t="s">
        <v>13</v>
      </c>
      <c r="D19" s="9">
        <f>+'Monthly Data 2020_2021_2022'!R29</f>
        <v>0.26605320444406672</v>
      </c>
      <c r="E19" s="9">
        <f>+'Monthly Data 2020_2021_2022'!S29</f>
        <v>2.4497152992000015E-8</v>
      </c>
      <c r="F19" s="9">
        <f>+'Monthly Data 2020_2021_2022'!T29</f>
        <v>0</v>
      </c>
      <c r="G19" s="9">
        <f>+'Monthly Data 2020_2021_2022'!U29</f>
        <v>0.21164394841773329</v>
      </c>
      <c r="H19" s="9">
        <f>+'Monthly Data 2020_2021_2022'!V29</f>
        <v>1.0584090846266665E-2</v>
      </c>
      <c r="I19" s="9">
        <f>+'Monthly Data 2020_2021_2022'!W29</f>
        <v>1.0168727176466667E-2</v>
      </c>
      <c r="J19" s="9">
        <f>+'Monthly Data 2020_2021_2022'!X29</f>
        <v>9.5331817510666671E-3</v>
      </c>
      <c r="K19" s="9">
        <f>+'Monthly Data 2020_2021_2022'!Y29</f>
        <v>1.9756102928E-3</v>
      </c>
      <c r="L19" s="9">
        <f>+'Monthly Data 2020_2021_2022'!Z29</f>
        <v>0.10674502320279999</v>
      </c>
      <c r="M19" s="46">
        <f>+'Monthly Data 2020_2021_2022'!AA29</f>
        <v>193.78258519006775</v>
      </c>
      <c r="N19" s="9">
        <f>+'Monthly Data 2020_2021_2022'!AB29</f>
        <v>9.1324475469200007E-3</v>
      </c>
      <c r="O19" s="9">
        <f>+'Monthly Data 2020_2021_2022'!AC29</f>
        <v>1.565489509384E-3</v>
      </c>
      <c r="P19" s="9">
        <f>+'Monthly Data 2020_2021_2022'!AD29</f>
        <v>1.5819582562488887E-3</v>
      </c>
      <c r="Q19" s="46">
        <f>+'Monthly Data 2020_2021_2022'!AE29</f>
        <v>194.47831725253718</v>
      </c>
      <c r="R19" s="12">
        <f t="shared" ref="R19:AB42" si="1">SUM(D8:D19)</f>
        <v>1.1039432044440667</v>
      </c>
      <c r="S19" s="12">
        <f t="shared" si="1"/>
        <v>2.4497152992000015E-8</v>
      </c>
      <c r="T19" s="12">
        <f t="shared" si="1"/>
        <v>0</v>
      </c>
      <c r="U19" s="12">
        <f t="shared" si="1"/>
        <v>0.84376894841773331</v>
      </c>
      <c r="V19" s="12">
        <f t="shared" si="1"/>
        <v>4.0749090846266663E-2</v>
      </c>
      <c r="W19" s="12">
        <f t="shared" si="1"/>
        <v>3.9138727176466666E-2</v>
      </c>
      <c r="X19" s="12">
        <f t="shared" si="1"/>
        <v>3.6728181751066673E-2</v>
      </c>
      <c r="Y19" s="12">
        <f t="shared" si="1"/>
        <v>7.4256102928000004E-3</v>
      </c>
      <c r="Z19" s="12">
        <f t="shared" si="1"/>
        <v>0.4021050232028</v>
      </c>
      <c r="AA19" s="48">
        <f t="shared" si="1"/>
        <v>733.51686019006775</v>
      </c>
      <c r="AB19" s="12">
        <f t="shared" si="1"/>
        <v>5.4162447546919998E-2</v>
      </c>
      <c r="AC19" s="12">
        <f t="shared" ref="AC19:AE33" si="2">SUM(O8:O19)</f>
        <v>5.8904895093839999E-3</v>
      </c>
      <c r="AD19" s="12">
        <f t="shared" si="2"/>
        <v>2.590291589582224E-3</v>
      </c>
      <c r="AE19" s="48">
        <f t="shared" si="2"/>
        <v>736.62719225253716</v>
      </c>
    </row>
    <row r="20" spans="2:31" x14ac:dyDescent="0.35">
      <c r="B20" s="4">
        <v>2021</v>
      </c>
      <c r="C20" s="4" t="s">
        <v>14</v>
      </c>
      <c r="D20" s="9">
        <f>+'Monthly Data 2020_2021_2022'!R30</f>
        <v>0.22427820444406665</v>
      </c>
      <c r="E20" s="9">
        <f>+'Monthly Data 2020_2021_2022'!S30</f>
        <v>2.4497152992000015E-8</v>
      </c>
      <c r="F20" s="9">
        <f>+'Monthly Data 2020_2021_2022'!T30</f>
        <v>0</v>
      </c>
      <c r="G20" s="9">
        <f>+'Monthly Data 2020_2021_2022'!U30</f>
        <v>0.17817894841773335</v>
      </c>
      <c r="H20" s="9">
        <f>+'Monthly Data 2020_2021_2022'!V30</f>
        <v>8.8640908462666659E-3</v>
      </c>
      <c r="I20" s="9">
        <f>+'Monthly Data 2020_2021_2022'!W30</f>
        <v>8.5137271764666664E-3</v>
      </c>
      <c r="J20" s="9">
        <f>+'Monthly Data 2020_2021_2022'!X30</f>
        <v>7.9831817510666678E-3</v>
      </c>
      <c r="K20" s="9">
        <f>+'Monthly Data 2020_2021_2022'!Y30</f>
        <v>1.6656102928000001E-3</v>
      </c>
      <c r="L20" s="9">
        <f>+'Monthly Data 2020_2021_2022'!Z30</f>
        <v>8.9925023202799992E-2</v>
      </c>
      <c r="M20" s="46">
        <f>+'Monthly Data 2020_2021_2022'!AA30</f>
        <v>162.98204519006774</v>
      </c>
      <c r="N20" s="9">
        <f>+'Monthly Data 2020_2021_2022'!AB30</f>
        <v>7.1774475469200006E-3</v>
      </c>
      <c r="O20" s="9">
        <f>+'Monthly Data 2020_2021_2022'!AC30</f>
        <v>1.325489509384E-3</v>
      </c>
      <c r="P20" s="9">
        <f>+'Monthly Data 2020_2021_2022'!AD30</f>
        <v>1.4969582562488887E-3</v>
      </c>
      <c r="Q20" s="46">
        <f>+'Monthly Data 2020_2021_2022'!AE30</f>
        <v>163.55524225253714</v>
      </c>
      <c r="R20" s="12">
        <f t="shared" si="1"/>
        <v>1.3093264088881336</v>
      </c>
      <c r="S20" s="12">
        <f t="shared" si="1"/>
        <v>4.8994305984000031E-8</v>
      </c>
      <c r="T20" s="12">
        <f t="shared" si="1"/>
        <v>0</v>
      </c>
      <c r="U20" s="12">
        <f t="shared" si="1"/>
        <v>1.0156328968354666</v>
      </c>
      <c r="V20" s="12">
        <f t="shared" si="1"/>
        <v>4.948318169253333E-2</v>
      </c>
      <c r="W20" s="12">
        <f t="shared" si="1"/>
        <v>4.753245435293333E-2</v>
      </c>
      <c r="X20" s="12">
        <f t="shared" si="1"/>
        <v>4.4591363502133337E-2</v>
      </c>
      <c r="Y20" s="12">
        <f t="shared" si="1"/>
        <v>9.0912205855999996E-3</v>
      </c>
      <c r="Z20" s="12">
        <f t="shared" si="1"/>
        <v>0.49164504640559997</v>
      </c>
      <c r="AA20" s="48">
        <f t="shared" si="1"/>
        <v>895.57684038013554</v>
      </c>
      <c r="AB20" s="12">
        <f t="shared" si="1"/>
        <v>5.7739895093839991E-2</v>
      </c>
      <c r="AC20" s="12">
        <f t="shared" si="2"/>
        <v>7.2159790187680001E-3</v>
      </c>
      <c r="AD20" s="12">
        <f t="shared" si="2"/>
        <v>3.9955831791644459E-3</v>
      </c>
      <c r="AE20" s="48">
        <f t="shared" si="2"/>
        <v>899.17036950507429</v>
      </c>
    </row>
    <row r="21" spans="2:31" x14ac:dyDescent="0.35">
      <c r="B21" s="4">
        <v>2021</v>
      </c>
      <c r="C21" s="4" t="s">
        <v>15</v>
      </c>
      <c r="D21" s="9">
        <f>+'Monthly Data 2020_2021_2022'!R31</f>
        <v>0.22530820444406663</v>
      </c>
      <c r="E21" s="9">
        <f>+'Monthly Data 2020_2021_2022'!S31</f>
        <v>2.4497152992000015E-8</v>
      </c>
      <c r="F21" s="9">
        <f>+'Monthly Data 2020_2021_2022'!T31</f>
        <v>0</v>
      </c>
      <c r="G21" s="9">
        <f>+'Monthly Data 2020_2021_2022'!U31</f>
        <v>0.17900394841773334</v>
      </c>
      <c r="H21" s="9">
        <f>+'Monthly Data 2020_2021_2022'!V31</f>
        <v>8.8990908462666662E-3</v>
      </c>
      <c r="I21" s="9">
        <f>+'Monthly Data 2020_2021_2022'!W31</f>
        <v>8.5437271764666652E-3</v>
      </c>
      <c r="J21" s="9">
        <f>+'Monthly Data 2020_2021_2022'!X31</f>
        <v>8.0081817510666668E-3</v>
      </c>
      <c r="K21" s="9">
        <f>+'Monthly Data 2020_2021_2022'!Y31</f>
        <v>1.6656102928000001E-3</v>
      </c>
      <c r="L21" s="9">
        <f>+'Monthly Data 2020_2021_2022'!Z31</f>
        <v>9.0250023202800012E-2</v>
      </c>
      <c r="M21" s="46">
        <f>+'Monthly Data 2020_2021_2022'!AA31</f>
        <v>163.57270519006772</v>
      </c>
      <c r="N21" s="9">
        <f>+'Monthly Data 2020_2021_2022'!AB31</f>
        <v>7.1824475469199995E-3</v>
      </c>
      <c r="O21" s="9">
        <f>+'Monthly Data 2020_2021_2022'!AC31</f>
        <v>1.325489509384E-3</v>
      </c>
      <c r="P21" s="9">
        <f>+'Monthly Data 2020_2021_2022'!AD31</f>
        <v>1.4869582562488887E-3</v>
      </c>
      <c r="Q21" s="46">
        <f>+'Monthly Data 2020_2021_2022'!AE31</f>
        <v>164.14747725253716</v>
      </c>
      <c r="R21" s="12">
        <f t="shared" si="1"/>
        <v>1.5144446133322003</v>
      </c>
      <c r="S21" s="12">
        <f t="shared" si="1"/>
        <v>7.349145897600004E-8</v>
      </c>
      <c r="T21" s="12">
        <f t="shared" si="1"/>
        <v>0</v>
      </c>
      <c r="U21" s="12">
        <f t="shared" si="1"/>
        <v>1.1878818452531998</v>
      </c>
      <c r="V21" s="12">
        <f t="shared" si="1"/>
        <v>5.8242272538799995E-2</v>
      </c>
      <c r="W21" s="12">
        <f t="shared" si="1"/>
        <v>5.5936181529399998E-2</v>
      </c>
      <c r="X21" s="12">
        <f t="shared" si="1"/>
        <v>5.2469545253200009E-2</v>
      </c>
      <c r="Y21" s="12">
        <f t="shared" si="1"/>
        <v>1.0756830878400001E-2</v>
      </c>
      <c r="Z21" s="12">
        <f t="shared" si="1"/>
        <v>0.5814900696084</v>
      </c>
      <c r="AA21" s="48">
        <f t="shared" si="1"/>
        <v>1058.1638855702031</v>
      </c>
      <c r="AB21" s="12">
        <f t="shared" si="1"/>
        <v>6.1072342640759995E-2</v>
      </c>
      <c r="AC21" s="12">
        <f t="shared" si="2"/>
        <v>8.5414685281519995E-3</v>
      </c>
      <c r="AD21" s="12">
        <f t="shared" si="2"/>
        <v>5.3908747687466674E-3</v>
      </c>
      <c r="AE21" s="48">
        <f t="shared" si="2"/>
        <v>1062.2359367576114</v>
      </c>
    </row>
    <row r="22" spans="2:31" x14ac:dyDescent="0.35">
      <c r="B22" s="4">
        <v>2021</v>
      </c>
      <c r="C22" s="4" t="s">
        <v>16</v>
      </c>
      <c r="D22" s="9">
        <f>+'Monthly Data 2020_2021_2022'!R32</f>
        <v>0.28768820444406662</v>
      </c>
      <c r="E22" s="9">
        <f>+'Monthly Data 2020_2021_2022'!S32</f>
        <v>2.4497152992000015E-8</v>
      </c>
      <c r="F22" s="9">
        <f>+'Monthly Data 2020_2021_2022'!T32</f>
        <v>0</v>
      </c>
      <c r="G22" s="9">
        <f>+'Monthly Data 2020_2021_2022'!U32</f>
        <v>0.22635394841773337</v>
      </c>
      <c r="H22" s="9">
        <f>+'Monthly Data 2020_2021_2022'!V32</f>
        <v>1.2029090846266667E-2</v>
      </c>
      <c r="I22" s="9">
        <f>+'Monthly Data 2020_2021_2022'!W32</f>
        <v>1.1513727176466666E-2</v>
      </c>
      <c r="J22" s="9">
        <f>+'Monthly Data 2020_2021_2022'!X32</f>
        <v>1.0113181751066668E-2</v>
      </c>
      <c r="K22" s="9">
        <f>+'Monthly Data 2020_2021_2022'!Y32</f>
        <v>2.0956102927999994E-3</v>
      </c>
      <c r="L22" s="9">
        <f>+'Monthly Data 2020_2021_2022'!Z32</f>
        <v>0.11367002320279999</v>
      </c>
      <c r="M22" s="46">
        <f>+'Monthly Data 2020_2021_2022'!AA32</f>
        <v>205.96851519006773</v>
      </c>
      <c r="N22" s="9">
        <f>+'Monthly Data 2020_2021_2022'!AB32</f>
        <v>9.6974475469200003E-3</v>
      </c>
      <c r="O22" s="9">
        <f>+'Monthly Data 2020_2021_2022'!AC32</f>
        <v>1.6654895093840001E-3</v>
      </c>
      <c r="P22" s="9">
        <f>+'Monthly Data 2020_2021_2022'!AD32</f>
        <v>1.5369582562488888E-3</v>
      </c>
      <c r="Q22" s="46">
        <f>+'Monthly Data 2020_2021_2022'!AE32</f>
        <v>206.7086772525372</v>
      </c>
      <c r="R22" s="12">
        <f t="shared" si="1"/>
        <v>1.792067817776267</v>
      </c>
      <c r="S22" s="12">
        <f t="shared" si="1"/>
        <v>9.7988611968000062E-8</v>
      </c>
      <c r="T22" s="12">
        <f t="shared" si="1"/>
        <v>0</v>
      </c>
      <c r="U22" s="12">
        <f t="shared" si="1"/>
        <v>1.4108857936709334</v>
      </c>
      <c r="V22" s="12">
        <f t="shared" si="1"/>
        <v>7.0206363385066667E-2</v>
      </c>
      <c r="W22" s="12">
        <f t="shared" si="1"/>
        <v>6.7389908705866669E-2</v>
      </c>
      <c r="X22" s="12">
        <f t="shared" si="1"/>
        <v>6.2522727004266671E-2</v>
      </c>
      <c r="Y22" s="12">
        <f t="shared" si="1"/>
        <v>1.28524411712E-2</v>
      </c>
      <c r="Z22" s="12">
        <f t="shared" si="1"/>
        <v>0.6949650928112</v>
      </c>
      <c r="AA22" s="48">
        <f t="shared" si="1"/>
        <v>1263.6838757602711</v>
      </c>
      <c r="AB22" s="12">
        <f t="shared" si="1"/>
        <v>6.8919790187679991E-2</v>
      </c>
      <c r="AC22" s="12">
        <f t="shared" si="2"/>
        <v>1.0206958037535999E-2</v>
      </c>
      <c r="AD22" s="12">
        <f t="shared" si="2"/>
        <v>6.8361663583288894E-3</v>
      </c>
      <c r="AE22" s="48">
        <f t="shared" si="2"/>
        <v>1268.4498390101487</v>
      </c>
    </row>
    <row r="23" spans="2:31" x14ac:dyDescent="0.35">
      <c r="B23" s="4">
        <v>2021</v>
      </c>
      <c r="C23" s="4" t="s">
        <v>17</v>
      </c>
      <c r="D23" s="9">
        <f>+'Monthly Data 2020_2021_2022'!R33</f>
        <v>0.24071320444406666</v>
      </c>
      <c r="E23" s="9">
        <f>+'Monthly Data 2020_2021_2022'!S33</f>
        <v>2.4497152992000015E-8</v>
      </c>
      <c r="F23" s="9">
        <f>+'Monthly Data 2020_2021_2022'!T33</f>
        <v>0</v>
      </c>
      <c r="G23" s="9">
        <f>+'Monthly Data 2020_2021_2022'!U33</f>
        <v>0.19072394841773332</v>
      </c>
      <c r="H23" s="9">
        <f>+'Monthly Data 2020_2021_2022'!V33</f>
        <v>1.2879090846266667E-2</v>
      </c>
      <c r="I23" s="9">
        <f>+'Monthly Data 2020_2021_2022'!W33</f>
        <v>1.2153727176466666E-2</v>
      </c>
      <c r="J23" s="9">
        <f>+'Monthly Data 2020_2021_2022'!X33</f>
        <v>8.5481817510666656E-3</v>
      </c>
      <c r="K23" s="9">
        <f>+'Monthly Data 2020_2021_2022'!Y33</f>
        <v>1.7756102927999999E-3</v>
      </c>
      <c r="L23" s="9">
        <f>+'Monthly Data 2020_2021_2022'!Z33</f>
        <v>9.621502320280001E-2</v>
      </c>
      <c r="M23" s="46">
        <f>+'Monthly Data 2020_2021_2022'!AA33</f>
        <v>174.05216019006772</v>
      </c>
      <c r="N23" s="9">
        <f>+'Monthly Data 2020_2021_2022'!AB33</f>
        <v>7.7924475469199998E-3</v>
      </c>
      <c r="O23" s="9">
        <f>+'Monthly Data 2020_2021_2022'!AC33</f>
        <v>1.4104895093840003E-3</v>
      </c>
      <c r="P23" s="9">
        <f>+'Monthly Data 2020_2021_2022'!AD33</f>
        <v>1.5019582562488889E-3</v>
      </c>
      <c r="Q23" s="46">
        <f>+'Monthly Data 2020_2021_2022'!AE33</f>
        <v>174.66747725253714</v>
      </c>
      <c r="R23" s="12">
        <f t="shared" si="1"/>
        <v>2.0289110222203335</v>
      </c>
      <c r="S23" s="12">
        <f t="shared" si="1"/>
        <v>1.2248576496000008E-7</v>
      </c>
      <c r="T23" s="12">
        <f t="shared" si="1"/>
        <v>0</v>
      </c>
      <c r="U23" s="12">
        <f t="shared" si="1"/>
        <v>1.6003347420886667</v>
      </c>
      <c r="V23" s="12">
        <f t="shared" si="1"/>
        <v>8.3075454231333321E-2</v>
      </c>
      <c r="W23" s="12">
        <f t="shared" si="1"/>
        <v>7.9533635882333323E-2</v>
      </c>
      <c r="X23" s="12">
        <f t="shared" si="1"/>
        <v>7.1060908755333344E-2</v>
      </c>
      <c r="Y23" s="12">
        <f t="shared" si="1"/>
        <v>1.4628051463999999E-2</v>
      </c>
      <c r="Z23" s="12">
        <f t="shared" si="1"/>
        <v>0.79110511601399991</v>
      </c>
      <c r="AA23" s="48">
        <f t="shared" si="1"/>
        <v>1437.6206909503387</v>
      </c>
      <c r="AB23" s="12">
        <f t="shared" si="1"/>
        <v>7.6092237734599999E-2</v>
      </c>
      <c r="AC23" s="12">
        <f t="shared" si="2"/>
        <v>1.1617447546919998E-2</v>
      </c>
      <c r="AD23" s="12">
        <f t="shared" si="2"/>
        <v>8.2464579479111129E-3</v>
      </c>
      <c r="AE23" s="48">
        <f t="shared" si="2"/>
        <v>1442.9864712626857</v>
      </c>
    </row>
    <row r="24" spans="2:31" x14ac:dyDescent="0.35">
      <c r="B24" s="4">
        <v>2021</v>
      </c>
      <c r="C24" s="4" t="s">
        <v>18</v>
      </c>
      <c r="D24" s="9">
        <f>+'Monthly Data 2020_2021_2022'!R34</f>
        <v>1.9321180403405405</v>
      </c>
      <c r="E24" s="9">
        <f>+'Monthly Data 2020_2021_2022'!S34</f>
        <v>1.5969109300057557E-2</v>
      </c>
      <c r="F24" s="9">
        <f>+'Monthly Data 2020_2021_2022'!T34</f>
        <v>4.9999999999999996E-5</v>
      </c>
      <c r="G24" s="9">
        <f>+'Monthly Data 2020_2021_2022'!U34</f>
        <v>1.350883637577851</v>
      </c>
      <c r="H24" s="9">
        <f>+'Monthly Data 2020_2021_2022'!V34</f>
        <v>0.10908959191236474</v>
      </c>
      <c r="I24" s="9">
        <f>+'Monthly Data 2020_2021_2022'!W34</f>
        <v>0.16348422824256473</v>
      </c>
      <c r="J24" s="9">
        <f>+'Monthly Data 2020_2021_2022'!X34</f>
        <v>0.16087368281716477</v>
      </c>
      <c r="K24" s="9">
        <f>+'Monthly Data 2020_2021_2022'!Y34</f>
        <v>0.39956344765607799</v>
      </c>
      <c r="L24" s="9">
        <f>+'Monthly Data 2020_2021_2022'!Z34</f>
        <v>0.16892628590982456</v>
      </c>
      <c r="M24" s="46">
        <f>+'Monthly Data 2020_2021_2022'!AA34</f>
        <v>2221.665607349511</v>
      </c>
      <c r="N24" s="9">
        <f>+'Monthly Data 2020_2021_2022'!AB34</f>
        <v>0.50356989595550627</v>
      </c>
      <c r="O24" s="9">
        <f>+'Monthly Data 2020_2021_2022'!AC34</f>
        <v>6.2621124375607951E-3</v>
      </c>
      <c r="P24" s="9">
        <f>+'Monthly Data 2020_2021_2022'!AD34</f>
        <v>2.7019582562488888E-3</v>
      </c>
      <c r="Q24" s="46">
        <f>+'Monthly Data 2020_2021_2022'!AE34</f>
        <v>2236.1433880188852</v>
      </c>
      <c r="R24" s="12">
        <f t="shared" si="1"/>
        <v>3.9561040625608737</v>
      </c>
      <c r="S24" s="12">
        <f t="shared" si="1"/>
        <v>1.5969231785822519E-2</v>
      </c>
      <c r="T24" s="12">
        <f t="shared" si="1"/>
        <v>4.9999999999999996E-5</v>
      </c>
      <c r="U24" s="12">
        <f t="shared" si="1"/>
        <v>2.9493133796665179</v>
      </c>
      <c r="V24" s="12">
        <f t="shared" si="1"/>
        <v>0.19210504614369805</v>
      </c>
      <c r="W24" s="12">
        <f t="shared" si="1"/>
        <v>0.24295786412489806</v>
      </c>
      <c r="X24" s="12">
        <f t="shared" si="1"/>
        <v>0.23187459157249812</v>
      </c>
      <c r="Y24" s="12">
        <f t="shared" si="1"/>
        <v>0.41419149912007797</v>
      </c>
      <c r="Z24" s="12">
        <f t="shared" si="1"/>
        <v>0.95987640192382462</v>
      </c>
      <c r="AA24" s="48">
        <f t="shared" si="1"/>
        <v>3658.7601132998498</v>
      </c>
      <c r="AB24" s="12">
        <f t="shared" si="1"/>
        <v>0.57839713369010626</v>
      </c>
      <c r="AC24" s="12">
        <f t="shared" si="2"/>
        <v>1.7879559984480792E-2</v>
      </c>
      <c r="AD24" s="12">
        <f t="shared" si="2"/>
        <v>1.0856749537493335E-2</v>
      </c>
      <c r="AE24" s="48">
        <f t="shared" si="2"/>
        <v>3678.5720492815708</v>
      </c>
    </row>
    <row r="25" spans="2:31" x14ac:dyDescent="0.35">
      <c r="B25" s="4">
        <v>2021</v>
      </c>
      <c r="C25" s="4" t="s">
        <v>19</v>
      </c>
      <c r="D25" s="9">
        <f>+'Monthly Data 2020_2021_2022'!R35</f>
        <v>1.6310762783375403</v>
      </c>
      <c r="E25" s="9">
        <f>+'Monthly Data 2020_2021_2022'!S35</f>
        <v>2.0157536572079137E-5</v>
      </c>
      <c r="F25" s="9">
        <f>+'Monthly Data 2020_2021_2022'!T35</f>
        <v>5.3499999999999999E-4</v>
      </c>
      <c r="G25" s="9">
        <f>+'Monthly Data 2020_2021_2022'!U35</f>
        <v>1.4760766605835145</v>
      </c>
      <c r="H25" s="9">
        <f>+'Monthly Data 2020_2021_2022'!V35</f>
        <v>0.12149770357852376</v>
      </c>
      <c r="I25" s="9">
        <f>+'Monthly Data 2020_2021_2022'!W35</f>
        <v>0.21838233990872377</v>
      </c>
      <c r="J25" s="9">
        <f>+'Monthly Data 2020_2021_2022'!X35</f>
        <v>0.21602679448332376</v>
      </c>
      <c r="K25" s="9">
        <f>+'Monthly Data 2020_2021_2022'!Y35</f>
        <v>2.5553998658386983E-3</v>
      </c>
      <c r="L25" s="9">
        <f>+'Monthly Data 2020_2021_2022'!Z35</f>
        <v>0.20964169653232601</v>
      </c>
      <c r="M25" s="46">
        <f>+'Monthly Data 2020_2021_2022'!AA35</f>
        <v>3696.3723975951802</v>
      </c>
      <c r="N25" s="9">
        <f>+'Monthly Data 2020_2021_2022'!AB35</f>
        <v>0.52305239232856315</v>
      </c>
      <c r="O25" s="9">
        <f>+'Monthly Data 2020_2021_2022'!AC35</f>
        <v>8.2548196198812367E-3</v>
      </c>
      <c r="P25" s="9">
        <f>+'Monthly Data 2020_2021_2022'!AD35</f>
        <v>3.6469582562488885E-3</v>
      </c>
      <c r="Q25" s="46">
        <f>+'Monthly Data 2020_2021_2022'!AE35</f>
        <v>3711.9002370441949</v>
      </c>
      <c r="R25" s="12">
        <f t="shared" si="1"/>
        <v>5.578415340898415</v>
      </c>
      <c r="S25" s="12">
        <f t="shared" si="1"/>
        <v>1.5989389322394597E-2</v>
      </c>
      <c r="T25" s="12">
        <f t="shared" si="1"/>
        <v>5.8500000000000002E-4</v>
      </c>
      <c r="U25" s="12">
        <f t="shared" si="1"/>
        <v>4.4210350402500325</v>
      </c>
      <c r="V25" s="12">
        <f t="shared" si="1"/>
        <v>0.3135277497222218</v>
      </c>
      <c r="W25" s="12">
        <f t="shared" si="1"/>
        <v>0.46127020403362184</v>
      </c>
      <c r="X25" s="12">
        <f t="shared" si="1"/>
        <v>0.44783138605582185</v>
      </c>
      <c r="Y25" s="12">
        <f t="shared" si="1"/>
        <v>0.41674189898591668</v>
      </c>
      <c r="Z25" s="12">
        <f t="shared" si="1"/>
        <v>1.1693380984561506</v>
      </c>
      <c r="AA25" s="48">
        <f t="shared" si="1"/>
        <v>7354.5087058950303</v>
      </c>
      <c r="AB25" s="12">
        <f t="shared" si="1"/>
        <v>1.0999945260186694</v>
      </c>
      <c r="AC25" s="12">
        <f t="shared" si="2"/>
        <v>2.612937960436203E-2</v>
      </c>
      <c r="AD25" s="12">
        <f t="shared" si="2"/>
        <v>1.4412041127075557E-2</v>
      </c>
      <c r="AE25" s="48">
        <f t="shared" si="2"/>
        <v>7389.8106163257653</v>
      </c>
    </row>
    <row r="26" spans="2:31" x14ac:dyDescent="0.35">
      <c r="B26" s="4">
        <v>2021</v>
      </c>
      <c r="C26" s="4" t="s">
        <v>20</v>
      </c>
      <c r="D26" s="9">
        <f>+'Monthly Data 2020_2021_2022'!R36</f>
        <v>0.59022403996544703</v>
      </c>
      <c r="E26" s="9">
        <f>+'Monthly Data 2020_2021_2022'!S36</f>
        <v>1.5290575991166273E-5</v>
      </c>
      <c r="F26" s="9">
        <f>+'Monthly Data 2020_2021_2022'!T36</f>
        <v>0</v>
      </c>
      <c r="G26" s="9">
        <f>+'Monthly Data 2020_2021_2022'!U36</f>
        <v>0.65449645664972167</v>
      </c>
      <c r="H26" s="9">
        <f>+'Monthly Data 2020_2021_2022'!V36</f>
        <v>9.2138649359821329E-2</v>
      </c>
      <c r="I26" s="9">
        <f>+'Monthly Data 2020_2021_2022'!W36</f>
        <v>9.1578285690021327E-2</v>
      </c>
      <c r="J26" s="9">
        <f>+'Monthly Data 2020_2021_2022'!X36</f>
        <v>8.9267740264621337E-2</v>
      </c>
      <c r="K26" s="9">
        <f>+'Monthly Data 2020_2021_2022'!Y36</f>
        <v>2.3471294338804505E-3</v>
      </c>
      <c r="L26" s="9">
        <f>+'Monthly Data 2020_2021_2022'!Z36</f>
        <v>0.14095268545294276</v>
      </c>
      <c r="M26" s="46">
        <f>+'Monthly Data 2020_2021_2022'!AA36</f>
        <v>2038.6449193157493</v>
      </c>
      <c r="N26" s="9">
        <f>+'Monthly Data 2020_2021_2022'!AB36</f>
        <v>0.47936546693996224</v>
      </c>
      <c r="O26" s="9">
        <f>+'Monthly Data 2020_2021_2022'!AC36</f>
        <v>3.9866359182237797E-3</v>
      </c>
      <c r="P26" s="9">
        <f>+'Monthly Data 2020_2021_2022'!AD36</f>
        <v>1.4819582562488889E-3</v>
      </c>
      <c r="Q26" s="46">
        <f>+'Monthly Data 2020_2021_2022'!AE36</f>
        <v>2051.8094908038574</v>
      </c>
      <c r="R26" s="12">
        <f t="shared" si="1"/>
        <v>6.1574193808638604</v>
      </c>
      <c r="S26" s="12">
        <f t="shared" si="1"/>
        <v>1.6004679898385762E-2</v>
      </c>
      <c r="T26" s="12">
        <f t="shared" si="1"/>
        <v>5.8500000000000002E-4</v>
      </c>
      <c r="U26" s="12">
        <f t="shared" si="1"/>
        <v>5.0697764968997534</v>
      </c>
      <c r="V26" s="12">
        <f t="shared" si="1"/>
        <v>0.4055213990820431</v>
      </c>
      <c r="W26" s="12">
        <f t="shared" si="1"/>
        <v>0.55270848972364317</v>
      </c>
      <c r="X26" s="12">
        <f t="shared" si="1"/>
        <v>0.53696912632044325</v>
      </c>
      <c r="Y26" s="12">
        <f t="shared" si="1"/>
        <v>0.41908402841979714</v>
      </c>
      <c r="Z26" s="12">
        <f t="shared" si="1"/>
        <v>1.3100257839090934</v>
      </c>
      <c r="AA26" s="48">
        <f t="shared" si="1"/>
        <v>9392.3636352107787</v>
      </c>
      <c r="AB26" s="12">
        <f t="shared" si="1"/>
        <v>1.5775499929586316</v>
      </c>
      <c r="AC26" s="12">
        <f t="shared" si="2"/>
        <v>3.0111015522585813E-2</v>
      </c>
      <c r="AD26" s="12">
        <f t="shared" si="2"/>
        <v>1.5802332716657781E-2</v>
      </c>
      <c r="AE26" s="48">
        <f t="shared" si="2"/>
        <v>9440.7833771296246</v>
      </c>
    </row>
    <row r="27" spans="2:31" x14ac:dyDescent="0.35">
      <c r="B27" s="4">
        <v>2021</v>
      </c>
      <c r="C27" s="4" t="s">
        <v>21</v>
      </c>
      <c r="D27" s="9">
        <f>+'Monthly Data 2020_2021_2022'!R37</f>
        <v>0.54153060504421668</v>
      </c>
      <c r="E27" s="9">
        <f>+'Monthly Data 2020_2021_2022'!S37</f>
        <v>7.5157536572079153E-5</v>
      </c>
      <c r="F27" s="9">
        <f>+'Monthly Data 2020_2021_2022'!T37</f>
        <v>5.7894999999999995E-2</v>
      </c>
      <c r="G27" s="9">
        <f>+'Monthly Data 2020_2021_2022'!U37</f>
        <v>1.0429404099798356</v>
      </c>
      <c r="H27" s="9">
        <f>+'Monthly Data 2020_2021_2022'!V37</f>
        <v>0.1243751638892152</v>
      </c>
      <c r="I27" s="9">
        <f>+'Monthly Data 2020_2021_2022'!W37</f>
        <v>0.2531598002194152</v>
      </c>
      <c r="J27" s="9">
        <f>+'Monthly Data 2020_2021_2022'!X37</f>
        <v>0.25013925479401522</v>
      </c>
      <c r="K27" s="9">
        <f>+'Monthly Data 2020_2021_2022'!Y37</f>
        <v>3.4096016036655819E-3</v>
      </c>
      <c r="L27" s="9">
        <f>+'Monthly Data 2020_2021_2022'!Z37</f>
        <v>0.21411023736613524</v>
      </c>
      <c r="M27" s="46">
        <f>+'Monthly Data 2020_2021_2022'!AA37</f>
        <v>8099.9705635964301</v>
      </c>
      <c r="N27" s="9">
        <f>+'Monthly Data 2020_2021_2022'!AB37</f>
        <v>0.53392439025602434</v>
      </c>
      <c r="O27" s="9">
        <f>+'Monthly Data 2020_2021_2022'!AC37</f>
        <v>9.2345571889420105E-3</v>
      </c>
      <c r="P27" s="9">
        <f>+'Monthly Data 2020_2021_2022'!AD37</f>
        <v>1.9295458256248888E-2</v>
      </c>
      <c r="Q27" s="46">
        <f>+'Monthly Data 2020_2021_2022'!AE37</f>
        <v>8116.0654597644489</v>
      </c>
      <c r="R27" s="12">
        <f t="shared" si="1"/>
        <v>6.4418049859080773</v>
      </c>
      <c r="S27" s="12">
        <f t="shared" si="1"/>
        <v>1.607983743495784E-2</v>
      </c>
      <c r="T27" s="12">
        <f t="shared" si="1"/>
        <v>5.8479999999999997E-2</v>
      </c>
      <c r="U27" s="12">
        <f t="shared" si="1"/>
        <v>5.91139690687959</v>
      </c>
      <c r="V27" s="12">
        <f t="shared" si="1"/>
        <v>0.51992656297125839</v>
      </c>
      <c r="W27" s="12">
        <f t="shared" si="1"/>
        <v>0.79629328994305837</v>
      </c>
      <c r="X27" s="12">
        <f t="shared" si="1"/>
        <v>0.77812338111445845</v>
      </c>
      <c r="Y27" s="12">
        <f t="shared" si="1"/>
        <v>0.42063363002346271</v>
      </c>
      <c r="Z27" s="12">
        <f t="shared" si="1"/>
        <v>1.4232910212752286</v>
      </c>
      <c r="AA27" s="48">
        <f t="shared" si="1"/>
        <v>17309.816813807211</v>
      </c>
      <c r="AB27" s="12">
        <f t="shared" si="1"/>
        <v>2.1018093832146558</v>
      </c>
      <c r="AC27" s="12">
        <f t="shared" si="2"/>
        <v>3.7870572711527828E-2</v>
      </c>
      <c r="AD27" s="12">
        <f t="shared" si="2"/>
        <v>3.5006124306240005E-2</v>
      </c>
      <c r="AE27" s="48">
        <f t="shared" si="2"/>
        <v>17373.650276894074</v>
      </c>
    </row>
    <row r="28" spans="2:31" s="32" customFormat="1" x14ac:dyDescent="0.35">
      <c r="B28" s="29">
        <v>2021</v>
      </c>
      <c r="C28" s="29" t="s">
        <v>22</v>
      </c>
      <c r="D28" s="30">
        <f>+'Monthly Data 2020_2021_2022'!R38</f>
        <v>0.42013205853258884</v>
      </c>
      <c r="E28" s="30">
        <f>+'Monthly Data 2020_2021_2022'!S38</f>
        <v>2.1515753657207914E-4</v>
      </c>
      <c r="F28" s="30">
        <f>+'Monthly Data 2020_2021_2022'!T38</f>
        <v>0.27731499999999998</v>
      </c>
      <c r="G28" s="30">
        <f>+'Monthly Data 2020_2021_2022'!U38</f>
        <v>1.0285425772977437</v>
      </c>
      <c r="H28" s="30">
        <f>+'Monthly Data 2020_2021_2022'!V38</f>
        <v>0.30363834549140822</v>
      </c>
      <c r="I28" s="30">
        <f>+'Monthly Data 2020_2021_2022'!W38</f>
        <v>1.0149729818216082</v>
      </c>
      <c r="J28" s="30">
        <f>+'Monthly Data 2020_2021_2022'!X38</f>
        <v>1.0125824363962084</v>
      </c>
      <c r="K28" s="30">
        <f>+'Monthly Data 2020_2021_2022'!Y38</f>
        <v>5.3324729045372719E-3</v>
      </c>
      <c r="L28" s="30">
        <f>+'Monthly Data 2020_2021_2022'!Z38</f>
        <v>0.53833021075277143</v>
      </c>
      <c r="M28" s="47">
        <f>+'Monthly Data 2020_2021_2022'!AA38</f>
        <v>22542.319853093468</v>
      </c>
      <c r="N28" s="30">
        <f>+'Monthly Data 2020_2021_2022'!AB38</f>
        <v>0.7870665208259725</v>
      </c>
      <c r="O28" s="30">
        <f>+'Monthly Data 2020_2021_2022'!AC38</f>
        <v>3.3764322382312174E-2</v>
      </c>
      <c r="P28" s="30">
        <f>+'Monthly Data 2020_2021_2022'!AD38</f>
        <v>1.5416402700693334E-2</v>
      </c>
      <c r="Q28" s="47">
        <f>+'Monthly Data 2020_2021_2022'!AE38</f>
        <v>22572.056406345589</v>
      </c>
      <c r="R28" s="31">
        <f t="shared" si="1"/>
        <v>6.6483270444406672</v>
      </c>
      <c r="S28" s="31">
        <f t="shared" si="1"/>
        <v>1.6294994971529919E-2</v>
      </c>
      <c r="T28" s="31">
        <f t="shared" si="1"/>
        <v>0.33579499999999995</v>
      </c>
      <c r="U28" s="31">
        <f t="shared" si="1"/>
        <v>6.7705244841773329</v>
      </c>
      <c r="V28" s="31">
        <f t="shared" si="1"/>
        <v>0.81511490846266654</v>
      </c>
      <c r="W28" s="31">
        <f t="shared" si="1"/>
        <v>1.8031512717646665</v>
      </c>
      <c r="X28" s="31">
        <f t="shared" si="1"/>
        <v>1.7831008175106668</v>
      </c>
      <c r="Y28" s="31">
        <f t="shared" si="1"/>
        <v>0.42439610292799995</v>
      </c>
      <c r="Z28" s="31">
        <f t="shared" si="1"/>
        <v>1.8765412320280002</v>
      </c>
      <c r="AA28" s="49">
        <f t="shared" si="1"/>
        <v>39697.807496900678</v>
      </c>
      <c r="AB28" s="31">
        <f t="shared" si="1"/>
        <v>2.8816759040406286</v>
      </c>
      <c r="AC28" s="31">
        <f t="shared" si="2"/>
        <v>7.0384895093839994E-2</v>
      </c>
      <c r="AD28" s="31">
        <f t="shared" si="2"/>
        <v>5.0330860340266667E-2</v>
      </c>
      <c r="AE28" s="49">
        <f t="shared" si="2"/>
        <v>39790.825013239664</v>
      </c>
    </row>
    <row r="29" spans="2:31" x14ac:dyDescent="0.35">
      <c r="B29" s="4">
        <v>2021</v>
      </c>
      <c r="C29" s="4" t="s">
        <v>23</v>
      </c>
      <c r="D29" s="9">
        <f>+'Monthly Data 2020_2021_2022'!R39</f>
        <v>0.11879320444406666</v>
      </c>
      <c r="E29" s="9">
        <f>+'Monthly Data 2020_2021_2022'!S39</f>
        <v>5.2502449715299197E-4</v>
      </c>
      <c r="F29" s="9">
        <f>+'Monthly Data 2020_2021_2022'!T39</f>
        <v>0.64970500000000009</v>
      </c>
      <c r="G29" s="9">
        <f>+'Monthly Data 2020_2021_2022'!U39</f>
        <v>1.5788539484177335</v>
      </c>
      <c r="H29" s="9">
        <f>+'Monthly Data 2020_2021_2022'!V39</f>
        <v>0.57628909084626667</v>
      </c>
      <c r="I29" s="9">
        <f>+'Monthly Data 2020_2021_2022'!W39</f>
        <v>2.0373687271764669</v>
      </c>
      <c r="J29" s="9">
        <f>+'Monthly Data 2020_2021_2022'!X39</f>
        <v>2.0358381817510667</v>
      </c>
      <c r="K29" s="9">
        <f>+'Monthly Data 2020_2021_2022'!Y39</f>
        <v>1.3135610292799998E-2</v>
      </c>
      <c r="L29" s="9">
        <f>+'Monthly Data 2020_2021_2022'!Z39</f>
        <v>1.0857600232028002</v>
      </c>
      <c r="M29" s="46">
        <f>+'Monthly Data 2020_2021_2022'!AA39</f>
        <v>40915.92138019007</v>
      </c>
      <c r="N29" s="9">
        <f>+'Monthly Data 2020_2021_2022'!AB39</f>
        <v>1.1301067332612058</v>
      </c>
      <c r="O29" s="9">
        <f>+'Monthly Data 2020_2021_2022'!AC39</f>
        <v>6.8005489509383996E-2</v>
      </c>
      <c r="P29" s="9">
        <f>+'Monthly Data 2020_2021_2022'!AD39</f>
        <v>3.1616402700693332E-2</v>
      </c>
      <c r="Q29" s="46">
        <f>+'Monthly Data 2020_2021_2022'!AE39</f>
        <v>40964.438944395384</v>
      </c>
      <c r="R29" s="12">
        <f t="shared" si="1"/>
        <v>6.6240552488847335</v>
      </c>
      <c r="S29" s="12">
        <f t="shared" si="1"/>
        <v>1.682001946868291E-2</v>
      </c>
      <c r="T29" s="12">
        <f t="shared" si="1"/>
        <v>0.98550000000000004</v>
      </c>
      <c r="U29" s="12">
        <f t="shared" si="1"/>
        <v>8.2354284325950662</v>
      </c>
      <c r="V29" s="12">
        <f t="shared" si="1"/>
        <v>1.3859639993089332</v>
      </c>
      <c r="W29" s="12">
        <f t="shared" si="1"/>
        <v>3.8352899989411333</v>
      </c>
      <c r="X29" s="12">
        <f t="shared" si="1"/>
        <v>3.8140289992617333</v>
      </c>
      <c r="Y29" s="12">
        <f t="shared" si="1"/>
        <v>0.43654671322079996</v>
      </c>
      <c r="Z29" s="12">
        <f t="shared" si="1"/>
        <v>2.9096312552308001</v>
      </c>
      <c r="AA29" s="48">
        <f t="shared" si="1"/>
        <v>80516.647027090745</v>
      </c>
      <c r="AB29" s="12">
        <f t="shared" si="1"/>
        <v>4.004807637301834</v>
      </c>
      <c r="AC29" s="12">
        <f t="shared" si="2"/>
        <v>0.13761538460322398</v>
      </c>
      <c r="AD29" s="12">
        <f t="shared" si="2"/>
        <v>8.1855596374293321E-2</v>
      </c>
      <c r="AE29" s="48">
        <f t="shared" si="2"/>
        <v>80657.776782635046</v>
      </c>
    </row>
    <row r="30" spans="2:31" x14ac:dyDescent="0.35">
      <c r="B30" s="4">
        <v>2021</v>
      </c>
      <c r="C30" s="4" t="s">
        <v>24</v>
      </c>
      <c r="D30" s="9">
        <f>+'Monthly Data 2020_2021_2022'!R40</f>
        <v>0.23484820444406668</v>
      </c>
      <c r="E30" s="9">
        <f>+'Monthly Data 2020_2021_2022'!S40</f>
        <v>6.0002449715299195E-4</v>
      </c>
      <c r="F30" s="9">
        <f>+'Monthly Data 2020_2021_2022'!T40</f>
        <v>1.8116749999999999</v>
      </c>
      <c r="G30" s="9">
        <f>+'Monthly Data 2020_2021_2022'!U40</f>
        <v>2.744588948417733</v>
      </c>
      <c r="H30" s="9">
        <f>+'Monthly Data 2020_2021_2022'!V40</f>
        <v>0.91666409084626665</v>
      </c>
      <c r="I30" s="9">
        <f>+'Monthly Data 2020_2021_2022'!W40</f>
        <v>3.237263727176467</v>
      </c>
      <c r="J30" s="9">
        <f>+'Monthly Data 2020_2021_2022'!X40</f>
        <v>3.2337431817510671</v>
      </c>
      <c r="K30" s="9">
        <f>+'Monthly Data 2020_2021_2022'!Y40</f>
        <v>1.5000610292799999E-2</v>
      </c>
      <c r="L30" s="9">
        <f>+'Monthly Data 2020_2021_2022'!Z40</f>
        <v>1.7246950232028</v>
      </c>
      <c r="M30" s="46">
        <f>+'Monthly Data 2020_2021_2022'!AA40</f>
        <v>57105.315440190068</v>
      </c>
      <c r="N30" s="9">
        <f>+'Monthly Data 2020_2021_2022'!AB40</f>
        <v>1.5305167332612057</v>
      </c>
      <c r="O30" s="9">
        <f>+'Monthly Data 2020_2021_2022'!AC40</f>
        <v>0.108015489509384</v>
      </c>
      <c r="P30" s="9">
        <f>+'Monthly Data 2020_2021_2022'!AD40</f>
        <v>5.0246402700693339E-2</v>
      </c>
      <c r="Q30" s="46">
        <f>+'Monthly Data 2020_2021_2022'!AE40</f>
        <v>57175.767799395391</v>
      </c>
      <c r="R30" s="12">
        <f t="shared" si="1"/>
        <v>6.7127634533287992</v>
      </c>
      <c r="S30" s="12">
        <f t="shared" si="1"/>
        <v>1.7420043965835904E-2</v>
      </c>
      <c r="T30" s="12">
        <f t="shared" si="1"/>
        <v>2.7971750000000002</v>
      </c>
      <c r="U30" s="12">
        <f t="shared" si="1"/>
        <v>10.862287381012798</v>
      </c>
      <c r="V30" s="12">
        <f t="shared" si="1"/>
        <v>2.2969480901552002</v>
      </c>
      <c r="W30" s="12">
        <f t="shared" si="1"/>
        <v>7.0671037261176011</v>
      </c>
      <c r="X30" s="12">
        <f t="shared" si="1"/>
        <v>7.0426571810128005</v>
      </c>
      <c r="Y30" s="12">
        <f t="shared" si="1"/>
        <v>0.4505223235136</v>
      </c>
      <c r="Z30" s="12">
        <f t="shared" si="1"/>
        <v>4.5792212784336002</v>
      </c>
      <c r="AA30" s="48">
        <f t="shared" si="1"/>
        <v>137520.56817228079</v>
      </c>
      <c r="AB30" s="12">
        <f t="shared" si="1"/>
        <v>5.5285843705630402</v>
      </c>
      <c r="AC30" s="12">
        <f t="shared" si="2"/>
        <v>0.244815874112608</v>
      </c>
      <c r="AD30" s="12">
        <f t="shared" si="2"/>
        <v>0.13201033240832</v>
      </c>
      <c r="AE30" s="48">
        <f t="shared" si="2"/>
        <v>137731.73891703045</v>
      </c>
    </row>
    <row r="31" spans="2:31" x14ac:dyDescent="0.35">
      <c r="B31" s="4">
        <v>2022</v>
      </c>
      <c r="C31" s="4" t="s">
        <v>13</v>
      </c>
      <c r="D31" s="9">
        <f>+'Monthly Data 2020_2021_2022'!R49</f>
        <v>0.4453858749216878</v>
      </c>
      <c r="E31" s="9">
        <f>+'Monthly Data 2020_2021_2022'!S49</f>
        <v>6.0044999999999999E-4</v>
      </c>
      <c r="F31" s="9">
        <f>+'Monthly Data 2020_2021_2022'!T49</f>
        <v>2.7013280499999999</v>
      </c>
      <c r="G31" s="9">
        <f>+'Monthly Data 2020_2021_2022'!U49</f>
        <v>3.2258499077035458</v>
      </c>
      <c r="H31" s="9">
        <f>+'Monthly Data 2020_2021_2022'!V49</f>
        <v>0.17137130229318784</v>
      </c>
      <c r="I31" s="9">
        <f>+'Monthly Data 2020_2021_2022'!W49</f>
        <v>0.28803394277996031</v>
      </c>
      <c r="J31" s="9">
        <f>+'Monthly Data 2020_2021_2022'!X49</f>
        <v>0.28392900351011902</v>
      </c>
      <c r="K31" s="9">
        <f>+'Monthly Data 2020_2021_2022'!Y49</f>
        <v>1.4961425594560459E-2</v>
      </c>
      <c r="L31" s="9">
        <f>+'Monthly Data 2020_2021_2022'!Z49</f>
        <v>6.0800252204585511E-5</v>
      </c>
      <c r="M31" s="46">
        <f>+'Monthly Data 2020_2021_2022'!AA49</f>
        <v>49984.213813335817</v>
      </c>
      <c r="N31" s="9">
        <f>+'Monthly Data 2020_2021_2022'!AB49</f>
        <v>1.742752607791938</v>
      </c>
      <c r="O31" s="9">
        <f>+'Monthly Data 2020_2021_2022'!AC49</f>
        <v>9.6840784263038202E-2</v>
      </c>
      <c r="P31" s="9">
        <f>+'Monthly Data 2020_2021_2022'!AD49</f>
        <v>4.5064938922179991E-2</v>
      </c>
      <c r="Q31" s="46">
        <f>+'Monthly Data 2020_2021_2022'!AE49</f>
        <v>50056.641174290999</v>
      </c>
      <c r="R31" s="12">
        <f t="shared" si="1"/>
        <v>6.8920961238064207</v>
      </c>
      <c r="S31" s="12">
        <f t="shared" si="1"/>
        <v>1.8020469468682909E-2</v>
      </c>
      <c r="T31" s="12">
        <f t="shared" si="1"/>
        <v>5.4985030500000001</v>
      </c>
      <c r="U31" s="12">
        <f t="shared" si="1"/>
        <v>13.876493340298612</v>
      </c>
      <c r="V31" s="12">
        <f t="shared" si="1"/>
        <v>2.4577353016021211</v>
      </c>
      <c r="W31" s="12">
        <f t="shared" si="1"/>
        <v>7.3449689417210946</v>
      </c>
      <c r="X31" s="12">
        <f t="shared" si="1"/>
        <v>7.3170530027718534</v>
      </c>
      <c r="Y31" s="12">
        <f t="shared" si="1"/>
        <v>0.46350813881536046</v>
      </c>
      <c r="Z31" s="12">
        <f t="shared" si="1"/>
        <v>4.4725370554830048</v>
      </c>
      <c r="AA31" s="48">
        <f t="shared" si="1"/>
        <v>187310.99940042658</v>
      </c>
      <c r="AB31" s="12">
        <f t="shared" si="1"/>
        <v>7.2622045308080585</v>
      </c>
      <c r="AC31" s="12">
        <f t="shared" si="2"/>
        <v>0.34009116886626223</v>
      </c>
      <c r="AD31" s="12">
        <f t="shared" si="2"/>
        <v>0.17549331307425112</v>
      </c>
      <c r="AE31" s="48">
        <f t="shared" si="2"/>
        <v>187593.90177406889</v>
      </c>
    </row>
    <row r="32" spans="2:31" x14ac:dyDescent="0.35">
      <c r="B32" s="4">
        <v>2022</v>
      </c>
      <c r="C32" s="4" t="s">
        <v>14</v>
      </c>
      <c r="D32" s="9">
        <f>+'Monthly Data 2020_2021_2022'!R50</f>
        <v>0.46079367363315693</v>
      </c>
      <c r="E32" s="9">
        <f>+'Monthly Data 2020_2021_2022'!S50</f>
        <v>7.9925000000000005E-4</v>
      </c>
      <c r="F32" s="9">
        <f>+'Monthly Data 2020_2021_2022'!T50</f>
        <v>2.0865470500000001</v>
      </c>
      <c r="G32" s="9">
        <f>+'Monthly Data 2020_2021_2022'!U50</f>
        <v>3.5466478205026455</v>
      </c>
      <c r="H32" s="9">
        <f>+'Monthly Data 2020_2021_2022'!V50</f>
        <v>0.43613380661375667</v>
      </c>
      <c r="I32" s="9">
        <f>+'Monthly Data 2020_2021_2022'!W50</f>
        <v>1.4503327623492064</v>
      </c>
      <c r="J32" s="9">
        <f>+'Monthly Data 2020_2021_2022'!X50</f>
        <v>1.4435747459523809</v>
      </c>
      <c r="K32" s="9">
        <f>+'Monthly Data 2020_2021_2022'!Y50</f>
        <v>1.9927137202577362E-2</v>
      </c>
      <c r="L32" s="9">
        <f>+'Monthly Data 2020_2021_2022'!Z50</f>
        <v>2.6354391534391544E-4</v>
      </c>
      <c r="M32" s="46">
        <f>+'Monthly Data 2020_2021_2022'!AA50</f>
        <v>68442.72961746325</v>
      </c>
      <c r="N32" s="9">
        <f>+'Monthly Data 2020_2021_2022'!AB50</f>
        <v>2.101338546699504</v>
      </c>
      <c r="O32" s="9">
        <f>+'Monthly Data 2020_2021_2022'!AC50</f>
        <v>0.1327497544391284</v>
      </c>
      <c r="P32" s="9">
        <f>+'Monthly Data 2020_2021_2022'!AD50</f>
        <v>6.1757247613659992E-2</v>
      </c>
      <c r="Q32" s="46">
        <f>+'Monthly Data 2020_2021_2022'!AE50</f>
        <v>68534.822499853573</v>
      </c>
      <c r="R32" s="12">
        <f t="shared" si="1"/>
        <v>7.1286115929955107</v>
      </c>
      <c r="S32" s="12">
        <f t="shared" si="1"/>
        <v>1.881969497152992E-2</v>
      </c>
      <c r="T32" s="12">
        <f t="shared" si="1"/>
        <v>7.5850501000000001</v>
      </c>
      <c r="U32" s="12">
        <f t="shared" si="1"/>
        <v>17.244962212383527</v>
      </c>
      <c r="V32" s="12">
        <f t="shared" si="1"/>
        <v>2.8850050173696111</v>
      </c>
      <c r="W32" s="12">
        <f t="shared" si="1"/>
        <v>8.7867879768938337</v>
      </c>
      <c r="X32" s="12">
        <f t="shared" si="1"/>
        <v>8.7526445669731672</v>
      </c>
      <c r="Y32" s="12">
        <f t="shared" si="1"/>
        <v>0.48176966572513785</v>
      </c>
      <c r="Z32" s="12">
        <f t="shared" si="1"/>
        <v>4.3828755761955493</v>
      </c>
      <c r="AA32" s="48">
        <f t="shared" si="1"/>
        <v>255590.74697269977</v>
      </c>
      <c r="AB32" s="12">
        <f t="shared" si="1"/>
        <v>9.3563656299606421</v>
      </c>
      <c r="AC32" s="12">
        <f t="shared" si="2"/>
        <v>0.47151543379600658</v>
      </c>
      <c r="AD32" s="12">
        <f t="shared" si="2"/>
        <v>0.23575360243166221</v>
      </c>
      <c r="AE32" s="48">
        <f t="shared" si="2"/>
        <v>255965.16903166991</v>
      </c>
    </row>
    <row r="33" spans="2:31" x14ac:dyDescent="0.35">
      <c r="B33" s="4">
        <v>2022</v>
      </c>
      <c r="C33" s="4" t="s">
        <v>15</v>
      </c>
      <c r="D33" s="9">
        <f>+'Monthly Data 2020_2021_2022'!R51</f>
        <v>0.29281679896853097</v>
      </c>
      <c r="E33" s="9">
        <f>+'Monthly Data 2020_2021_2022'!S51</f>
        <v>1.261734811027949E-3</v>
      </c>
      <c r="F33" s="9">
        <f>+'Monthly Data 2020_2021_2022'!T51</f>
        <v>2.6676541</v>
      </c>
      <c r="G33" s="9">
        <f>+'Monthly Data 2020_2021_2022'!U51</f>
        <v>4.1248368372083011</v>
      </c>
      <c r="H33" s="9">
        <f>+'Monthly Data 2020_2021_2022'!V51</f>
        <v>0.4910964872518363</v>
      </c>
      <c r="I33" s="9">
        <f>+'Monthly Data 2020_2021_2022'!W51</f>
        <v>1.6655843182238022</v>
      </c>
      <c r="J33" s="9">
        <f>+'Monthly Data 2020_2021_2022'!X51</f>
        <v>1.6577216469222151</v>
      </c>
      <c r="K33" s="9">
        <f>+'Monthly Data 2020_2021_2022'!Y51</f>
        <v>3.1445147413132243E-2</v>
      </c>
      <c r="L33" s="9">
        <f>+'Monthly Data 2020_2021_2022'!Z51</f>
        <v>3.7053429043560696E-3</v>
      </c>
      <c r="M33" s="46">
        <f>+'Monthly Data 2020_2021_2022'!AA51</f>
        <v>79638.814162290641</v>
      </c>
      <c r="N33" s="9">
        <f>+'Monthly Data 2020_2021_2022'!AB51</f>
        <v>2.3210176251035382</v>
      </c>
      <c r="O33" s="9">
        <f>+'Monthly Data 2020_2021_2022'!AC51</f>
        <v>0.15470909910911732</v>
      </c>
      <c r="P33" s="9">
        <f>+'Monthly Data 2020_2021_2022'!AD51</f>
        <v>7.3108348945478074E-2</v>
      </c>
      <c r="Q33" s="46">
        <f>+'Monthly Data 2020_2021_2022'!AE51</f>
        <v>79742.942931452722</v>
      </c>
      <c r="R33" s="12">
        <f t="shared" si="1"/>
        <v>7.1961201875199743</v>
      </c>
      <c r="S33" s="12">
        <f t="shared" si="1"/>
        <v>2.0081405285404877E-2</v>
      </c>
      <c r="T33" s="12">
        <f t="shared" si="1"/>
        <v>10.2527042</v>
      </c>
      <c r="U33" s="12">
        <f t="shared" si="1"/>
        <v>21.190795101174089</v>
      </c>
      <c r="V33" s="12">
        <f t="shared" si="1"/>
        <v>3.3672024137751806</v>
      </c>
      <c r="W33" s="12">
        <f t="shared" si="1"/>
        <v>10.44382856794117</v>
      </c>
      <c r="X33" s="12">
        <f t="shared" si="1"/>
        <v>10.402358032144317</v>
      </c>
      <c r="Y33" s="12">
        <f t="shared" si="1"/>
        <v>0.51154920284547012</v>
      </c>
      <c r="Z33" s="12">
        <f t="shared" si="1"/>
        <v>4.2963308958971043</v>
      </c>
      <c r="AA33" s="48">
        <f t="shared" si="1"/>
        <v>335065.98842980032</v>
      </c>
      <c r="AB33" s="12">
        <f t="shared" si="1"/>
        <v>11.67020080751726</v>
      </c>
      <c r="AC33" s="12">
        <f t="shared" si="2"/>
        <v>0.62489904339573987</v>
      </c>
      <c r="AD33" s="12">
        <f t="shared" si="2"/>
        <v>0.30737499312089139</v>
      </c>
      <c r="AE33" s="48">
        <f t="shared" si="2"/>
        <v>335543.96448587009</v>
      </c>
    </row>
    <row r="34" spans="2:31" x14ac:dyDescent="0.35">
      <c r="B34" s="4">
        <v>2022</v>
      </c>
      <c r="C34" s="4" t="s">
        <v>16</v>
      </c>
      <c r="D34" s="9">
        <f>+'Monthly Data 2020_2021_2022'!R52</f>
        <v>0.65936867354164252</v>
      </c>
      <c r="E34" s="9">
        <f>+'Monthly Data 2020_2021_2022'!S52</f>
        <v>5.0610039349486321E-4</v>
      </c>
      <c r="F34" s="9">
        <f>+'Monthly Data 2020_2021_2022'!T52</f>
        <v>0.77960379999999996</v>
      </c>
      <c r="G34" s="9">
        <f>+'Monthly Data 2020_2021_2022'!U52</f>
        <v>1.8276294958652235</v>
      </c>
      <c r="H34" s="9">
        <f>+'Monthly Data 2020_2021_2022'!V52</f>
        <v>0.2076577916348338</v>
      </c>
      <c r="I34" s="9">
        <f>+'Monthly Data 2020_2021_2022'!W52</f>
        <v>0.70338273511103433</v>
      </c>
      <c r="J34" s="9">
        <f>+'Monthly Data 2020_2021_2022'!X52</f>
        <v>0.6977231195713518</v>
      </c>
      <c r="K34" s="9">
        <f>+'Monthly Data 2020_2021_2022'!Y52</f>
        <v>1.2618552445954544E-2</v>
      </c>
      <c r="L34" s="9">
        <f>+'Monthly Data 2020_2021_2022'!Z52</f>
        <v>2.216400190416765E-2</v>
      </c>
      <c r="M34" s="46">
        <f>+'Monthly Data 2020_2021_2022'!AA52</f>
        <v>33520.735527166762</v>
      </c>
      <c r="N34" s="9">
        <f>+'Monthly Data 2020_2021_2022'!AB52</f>
        <v>1.4213215366815106</v>
      </c>
      <c r="O34" s="9">
        <f>+'Monthly Data 2020_2021_2022'!AC52</f>
        <v>6.4745510643067467E-2</v>
      </c>
      <c r="P34" s="9">
        <f>+'Monthly Data 2020_2021_2022'!AD52</f>
        <v>4.0339738881065235E-2</v>
      </c>
      <c r="Q34" s="46">
        <f>+'Monthly Data 2020_2021_2022'!AE52</f>
        <v>33575.562732005434</v>
      </c>
      <c r="R34" s="12">
        <f t="shared" si="1"/>
        <v>7.5678006566175506</v>
      </c>
      <c r="S34" s="12">
        <f t="shared" si="1"/>
        <v>2.0587481181746751E-2</v>
      </c>
      <c r="T34" s="12">
        <f t="shared" si="1"/>
        <v>11.032308</v>
      </c>
      <c r="U34" s="12">
        <f t="shared" si="1"/>
        <v>22.792070648621582</v>
      </c>
      <c r="V34" s="12">
        <f t="shared" si="1"/>
        <v>3.5628311145637479</v>
      </c>
      <c r="W34" s="12">
        <f t="shared" si="1"/>
        <v>11.135697575875737</v>
      </c>
      <c r="X34" s="12">
        <f t="shared" si="1"/>
        <v>11.089967969964601</v>
      </c>
      <c r="Y34" s="12">
        <f t="shared" si="1"/>
        <v>0.52207214499862464</v>
      </c>
      <c r="Z34" s="12">
        <f t="shared" si="1"/>
        <v>4.2048248745984722</v>
      </c>
      <c r="AA34" s="48">
        <f t="shared" si="1"/>
        <v>368380.755441777</v>
      </c>
      <c r="AB34" s="12">
        <f t="shared" ref="AB34:AE42" si="3">SUM(N23:N34)</f>
        <v>13.081824896651851</v>
      </c>
      <c r="AC34" s="12">
        <f t="shared" si="3"/>
        <v>0.68797906452942337</v>
      </c>
      <c r="AD34" s="12">
        <f t="shared" si="3"/>
        <v>0.34617777374570774</v>
      </c>
      <c r="AE34" s="48">
        <f t="shared" si="3"/>
        <v>368912.818540623</v>
      </c>
    </row>
    <row r="35" spans="2:31" x14ac:dyDescent="0.35">
      <c r="B35" s="4">
        <v>2022</v>
      </c>
      <c r="C35" s="4" t="s">
        <v>17</v>
      </c>
      <c r="D35" s="9">
        <f>+'Monthly Data 2020_2021_2022'!R53</f>
        <v>4.1867526707722895</v>
      </c>
      <c r="E35" s="9">
        <f>+'Monthly Data 2020_2021_2022'!S53</f>
        <v>1.0652190831404529E-3</v>
      </c>
      <c r="F35" s="9">
        <f>+'Monthly Data 2020_2021_2022'!T53</f>
        <v>1.16855475</v>
      </c>
      <c r="G35" s="9">
        <f>+'Monthly Data 2020_2021_2022'!U53</f>
        <v>5.0942148965708389</v>
      </c>
      <c r="H35" s="9">
        <f>+'Monthly Data 2020_2021_2022'!V53</f>
        <v>0.42931454575984396</v>
      </c>
      <c r="I35" s="9">
        <f>+'Monthly Data 2020_2021_2022'!W53</f>
        <v>1.4915340388381149</v>
      </c>
      <c r="J35" s="9">
        <f>+'Monthly Data 2020_2021_2022'!X53</f>
        <v>1.4857071712349401</v>
      </c>
      <c r="K35" s="9">
        <f>+'Monthly Data 2020_2021_2022'!Y53</f>
        <v>2.661498167759117E-2</v>
      </c>
      <c r="L35" s="9">
        <f>+'Monthly Data 2020_2021_2022'!Z53</f>
        <v>1.1713559520912133</v>
      </c>
      <c r="M35" s="46">
        <f>+'Monthly Data 2020_2021_2022'!AA53</f>
        <v>67000.781090669756</v>
      </c>
      <c r="N35" s="9">
        <f>+'Monthly Data 2020_2021_2022'!AB53</f>
        <v>4.9153101847172902</v>
      </c>
      <c r="O35" s="9">
        <f>+'Monthly Data 2020_2021_2022'!AC53</f>
        <v>0.14553410839949402</v>
      </c>
      <c r="P35" s="9">
        <f>+'Monthly Data 2020_2021_2022'!AD53</f>
        <v>0.10992798918465421</v>
      </c>
      <c r="Q35" s="46">
        <f>+'Monthly Data 2020_2021_2022'!AE53</f>
        <v>67167.032995290763</v>
      </c>
      <c r="R35" s="12">
        <f t="shared" si="1"/>
        <v>11.513840122945773</v>
      </c>
      <c r="S35" s="12">
        <f t="shared" si="1"/>
        <v>2.1652675767734209E-2</v>
      </c>
      <c r="T35" s="12">
        <f t="shared" si="1"/>
        <v>12.200862750000001</v>
      </c>
      <c r="U35" s="12">
        <f t="shared" si="1"/>
        <v>27.695561596774688</v>
      </c>
      <c r="V35" s="12">
        <f t="shared" si="1"/>
        <v>3.9792665694773257</v>
      </c>
      <c r="W35" s="12">
        <f t="shared" si="1"/>
        <v>12.615077887537385</v>
      </c>
      <c r="X35" s="12">
        <f t="shared" si="1"/>
        <v>12.567126959448474</v>
      </c>
      <c r="Y35" s="12">
        <f t="shared" si="1"/>
        <v>0.54691151638341573</v>
      </c>
      <c r="Z35" s="12">
        <f t="shared" si="1"/>
        <v>5.2799658034868848</v>
      </c>
      <c r="AA35" s="48">
        <f t="shared" si="1"/>
        <v>435207.48437225667</v>
      </c>
      <c r="AB35" s="12">
        <f t="shared" si="3"/>
        <v>17.989342633822222</v>
      </c>
      <c r="AC35" s="12">
        <f t="shared" si="3"/>
        <v>0.83210268341953331</v>
      </c>
      <c r="AD35" s="12">
        <f t="shared" si="3"/>
        <v>0.4546038046741131</v>
      </c>
      <c r="AE35" s="48">
        <f t="shared" si="3"/>
        <v>435905.18405866122</v>
      </c>
    </row>
    <row r="36" spans="2:31" x14ac:dyDescent="0.35">
      <c r="B36" s="4">
        <v>2022</v>
      </c>
      <c r="C36" s="4" t="s">
        <v>18</v>
      </c>
      <c r="D36" s="9">
        <f>+'Monthly Data 2020_2021_2022'!R54</f>
        <v>7.9882071550370233</v>
      </c>
      <c r="E36" s="9">
        <f>+'Monthly Data 2020_2021_2022'!S54</f>
        <v>1.2604211052317995E-3</v>
      </c>
      <c r="F36" s="9">
        <f>+'Monthly Data 2020_2021_2022'!T54</f>
        <v>1.3762883901163505</v>
      </c>
      <c r="G36" s="9">
        <f>+'Monthly Data 2020_2021_2022'!U54</f>
        <v>7.6882537242447793</v>
      </c>
      <c r="H36" s="9">
        <f>+'Monthly Data 2020_2021_2022'!V54</f>
        <v>0.52771801837574472</v>
      </c>
      <c r="I36" s="9">
        <f>+'Monthly Data 2020_2021_2022'!W54</f>
        <v>1.8412915758779249</v>
      </c>
      <c r="J36" s="9">
        <f>+'Monthly Data 2020_2021_2022'!X54</f>
        <v>1.8332785987985598</v>
      </c>
      <c r="K36" s="9">
        <f>+'Monthly Data 2020_2021_2022'!Y54</f>
        <v>3.1468889013186445E-2</v>
      </c>
      <c r="L36" s="9">
        <f>+'Monthly Data 2020_2021_2022'!Z54</f>
        <v>2.1424180881192916</v>
      </c>
      <c r="M36" s="46">
        <f>+'Monthly Data 2020_2021_2022'!AA54</f>
        <v>76950.749656449087</v>
      </c>
      <c r="N36" s="9">
        <f>+'Monthly Data 2020_2021_2022'!AB54</f>
        <v>8.5941501807378842</v>
      </c>
      <c r="O36" s="9">
        <f>+'Monthly Data 2020_2021_2022'!AC54</f>
        <v>0.19357308176627763</v>
      </c>
      <c r="P36" s="9">
        <f>+'Monthly Data 2020_2021_2022'!AD54</f>
        <v>0.17162426067333686</v>
      </c>
      <c r="Q36" s="46">
        <f>+'Monthly Data 2020_2021_2022'!AE54</f>
        <v>77223.288201133852</v>
      </c>
      <c r="R36" s="12">
        <f t="shared" si="1"/>
        <v>17.569929237642256</v>
      </c>
      <c r="S36" s="12">
        <f t="shared" si="1"/>
        <v>6.943987572908452E-3</v>
      </c>
      <c r="T36" s="12">
        <f t="shared" si="1"/>
        <v>13.577101140116351</v>
      </c>
      <c r="U36" s="12">
        <f t="shared" si="1"/>
        <v>34.032931683441618</v>
      </c>
      <c r="V36" s="12">
        <f t="shared" si="1"/>
        <v>4.3978949959407059</v>
      </c>
      <c r="W36" s="12">
        <f t="shared" si="1"/>
        <v>14.292885235172745</v>
      </c>
      <c r="X36" s="12">
        <f t="shared" si="1"/>
        <v>14.23953187542987</v>
      </c>
      <c r="Y36" s="12">
        <f t="shared" si="1"/>
        <v>0.17881695774052422</v>
      </c>
      <c r="Z36" s="12">
        <f t="shared" si="1"/>
        <v>7.2534576056963527</v>
      </c>
      <c r="AA36" s="48">
        <f t="shared" si="1"/>
        <v>509936.56842135626</v>
      </c>
      <c r="AB36" s="12">
        <f t="shared" si="3"/>
        <v>26.079922918604598</v>
      </c>
      <c r="AC36" s="12">
        <f t="shared" si="3"/>
        <v>1.0194136527482502</v>
      </c>
      <c r="AD36" s="12">
        <f t="shared" si="3"/>
        <v>0.62352610709120104</v>
      </c>
      <c r="AE36" s="48">
        <f t="shared" si="3"/>
        <v>510892.32887177618</v>
      </c>
    </row>
    <row r="37" spans="2:31" x14ac:dyDescent="0.35">
      <c r="B37" s="4">
        <v>2022</v>
      </c>
      <c r="C37" s="4" t="s">
        <v>19</v>
      </c>
      <c r="D37" s="9">
        <f>+'Monthly Data 2020_2021_2022'!R55</f>
        <v>16.231020717340055</v>
      </c>
      <c r="E37" s="9">
        <f>+'Monthly Data 2020_2021_2022'!S55</f>
        <v>1.0711048057069415E-3</v>
      </c>
      <c r="F37" s="9">
        <f>+'Monthly Data 2020_2021_2022'!T55</f>
        <v>1.6215571804968891</v>
      </c>
      <c r="G37" s="9">
        <f>+'Monthly Data 2020_2021_2022'!U55</f>
        <v>9.3864258703698606</v>
      </c>
      <c r="H37" s="9">
        <f>+'Monthly Data 2020_2021_2022'!V55</f>
        <v>0.59768467930383717</v>
      </c>
      <c r="I37" s="9">
        <f>+'Monthly Data 2020_2021_2022'!W55</f>
        <v>2.1130975849296392</v>
      </c>
      <c r="J37" s="9">
        <f>+'Monthly Data 2020_2021_2022'!X55</f>
        <v>2.1043564272576818</v>
      </c>
      <c r="K37" s="9">
        <f>+'Monthly Data 2020_2021_2022'!Y55</f>
        <v>2.6687103761272868E-2</v>
      </c>
      <c r="L37" s="9">
        <f>+'Monthly Data 2020_2021_2022'!Z55</f>
        <v>2.2468775443403319</v>
      </c>
      <c r="M37" s="46">
        <f>+'Monthly Data 2020_2021_2022'!AA55</f>
        <v>83154.083374172289</v>
      </c>
      <c r="N37" s="9">
        <f>+'Monthly Data 2020_2021_2022'!AB55</f>
        <v>19.492722527805892</v>
      </c>
      <c r="O37" s="9">
        <f>+'Monthly Data 2020_2021_2022'!AC55</f>
        <v>0.23399111019926511</v>
      </c>
      <c r="P37" s="9">
        <f>+'Monthly Data 2020_2021_2022'!AD55</f>
        <v>0.21944507123957496</v>
      </c>
      <c r="Q37" s="46">
        <f>+'Monthly Data 2020_2021_2022'!AE55</f>
        <v>83711.1307740068</v>
      </c>
      <c r="R37" s="12">
        <f t="shared" si="1"/>
        <v>32.169873676644769</v>
      </c>
      <c r="S37" s="12">
        <f t="shared" si="1"/>
        <v>7.994934842043314E-3</v>
      </c>
      <c r="T37" s="12">
        <f t="shared" si="1"/>
        <v>15.19812332061324</v>
      </c>
      <c r="U37" s="12">
        <f t="shared" si="1"/>
        <v>41.943280893227964</v>
      </c>
      <c r="V37" s="12">
        <f t="shared" si="1"/>
        <v>4.8740819716660191</v>
      </c>
      <c r="W37" s="12">
        <f t="shared" si="1"/>
        <v>16.187600480193662</v>
      </c>
      <c r="X37" s="12">
        <f t="shared" si="1"/>
        <v>16.127861508204226</v>
      </c>
      <c r="Y37" s="12">
        <f t="shared" si="1"/>
        <v>0.2029486616359584</v>
      </c>
      <c r="Z37" s="12">
        <f t="shared" si="1"/>
        <v>9.2906934535043586</v>
      </c>
      <c r="AA37" s="48">
        <f t="shared" si="1"/>
        <v>589394.27939793339</v>
      </c>
      <c r="AB37" s="12">
        <f t="shared" si="3"/>
        <v>45.049593054081924</v>
      </c>
      <c r="AC37" s="12">
        <f t="shared" si="3"/>
        <v>1.2451499433276341</v>
      </c>
      <c r="AD37" s="12">
        <f t="shared" si="3"/>
        <v>0.83932422007452723</v>
      </c>
      <c r="AE37" s="48">
        <f t="shared" si="3"/>
        <v>590891.55940873874</v>
      </c>
    </row>
    <row r="38" spans="2:31" x14ac:dyDescent="0.35">
      <c r="B38" s="4">
        <v>2022</v>
      </c>
      <c r="C38" s="4" t="s">
        <v>20</v>
      </c>
      <c r="D38" s="9">
        <f>+'Monthly Data 2020_2021_2022'!R56</f>
        <v>84.975365791421595</v>
      </c>
      <c r="E38" s="9">
        <f>+'Monthly Data 2020_2021_2022'!S56</f>
        <v>1.0390030432264328E-3</v>
      </c>
      <c r="F38" s="9">
        <f>+'Monthly Data 2020_2021_2022'!T56</f>
        <v>2.4871131576679906</v>
      </c>
      <c r="G38" s="9">
        <f>+'Monthly Data 2020_2021_2022'!U56</f>
        <v>27.176048728593027</v>
      </c>
      <c r="H38" s="9">
        <f>+'Monthly Data 2020_2021_2022'!V56</f>
        <v>1.2070543723493639</v>
      </c>
      <c r="I38" s="9">
        <f>+'Monthly Data 2020_2021_2022'!W56</f>
        <v>4.3462417513404583</v>
      </c>
      <c r="J38" s="9">
        <f>+'Monthly Data 2020_2021_2022'!X56</f>
        <v>4.3365534436685005</v>
      </c>
      <c r="K38" s="9">
        <f>+'Monthly Data 2020_2021_2022'!Y56</f>
        <v>2.5886642310004048E-2</v>
      </c>
      <c r="L38" s="9">
        <f>+'Monthly Data 2020_2021_2022'!Z56</f>
        <v>1.8433843172613273</v>
      </c>
      <c r="M38" s="46">
        <f>+'Monthly Data 2020_2021_2022'!AA56</f>
        <v>126333.98057616186</v>
      </c>
      <c r="N38" s="9">
        <f>+'Monthly Data 2020_2021_2022'!AB56</f>
        <v>86.670234177432874</v>
      </c>
      <c r="O38" s="9">
        <f>+'Monthly Data 2020_2021_2022'!AC56</f>
        <v>0.57397794605367458</v>
      </c>
      <c r="P38" s="9">
        <f>+'Monthly Data 2020_2021_2022'!AD56</f>
        <v>0.77471100342375854</v>
      </c>
      <c r="Q38" s="46">
        <f>+'Monthly Data 2020_2021_2022'!AE56</f>
        <v>128671.78185712171</v>
      </c>
      <c r="R38" s="12">
        <f t="shared" si="1"/>
        <v>116.55501542810092</v>
      </c>
      <c r="S38" s="12">
        <f t="shared" si="1"/>
        <v>9.0186473092785813E-3</v>
      </c>
      <c r="T38" s="12">
        <f t="shared" si="1"/>
        <v>17.685236478281229</v>
      </c>
      <c r="U38" s="12">
        <f t="shared" si="1"/>
        <v>68.464833165171271</v>
      </c>
      <c r="V38" s="12">
        <f t="shared" si="1"/>
        <v>5.988997694655561</v>
      </c>
      <c r="W38" s="12">
        <f t="shared" si="1"/>
        <v>20.442263945844097</v>
      </c>
      <c r="X38" s="12">
        <f t="shared" si="1"/>
        <v>20.375147211608105</v>
      </c>
      <c r="Y38" s="12">
        <f t="shared" si="1"/>
        <v>0.22648817451208197</v>
      </c>
      <c r="Z38" s="12">
        <f t="shared" si="1"/>
        <v>10.993125085312743</v>
      </c>
      <c r="AA38" s="48">
        <f t="shared" si="1"/>
        <v>713689.61505477945</v>
      </c>
      <c r="AB38" s="12">
        <f t="shared" si="3"/>
        <v>131.24046176457483</v>
      </c>
      <c r="AC38" s="12">
        <f t="shared" si="3"/>
        <v>1.8151412534630849</v>
      </c>
      <c r="AD38" s="12">
        <f t="shared" si="3"/>
        <v>1.6125532652420369</v>
      </c>
      <c r="AE38" s="48">
        <f t="shared" si="3"/>
        <v>717511.53177505662</v>
      </c>
    </row>
    <row r="39" spans="2:31" x14ac:dyDescent="0.35">
      <c r="B39" s="4">
        <v>2022</v>
      </c>
      <c r="C39" s="4" t="s">
        <v>21</v>
      </c>
      <c r="D39" s="9">
        <f>+'Monthly Data 2020_2021_2022'!R57</f>
        <v>417.14146305547365</v>
      </c>
      <c r="E39" s="9">
        <f>+'Monthly Data 2020_2021_2022'!S57</f>
        <v>2.3204298882768073E-3</v>
      </c>
      <c r="F39" s="9">
        <f>+'Monthly Data 2020_2021_2022'!T57</f>
        <v>2.6259563614392278</v>
      </c>
      <c r="G39" s="9">
        <f>+'Monthly Data 2020_2021_2022'!U57</f>
        <v>156.82633300570083</v>
      </c>
      <c r="H39" s="9">
        <f>+'Monthly Data 2020_2021_2022'!V57</f>
        <v>5.697408522591175</v>
      </c>
      <c r="I39" s="9">
        <f>+'Monthly Data 2020_2021_2022'!W57</f>
        <v>20.729918040286908</v>
      </c>
      <c r="J39" s="9">
        <f>+'Monthly Data 2020_2021_2022'!X57</f>
        <v>20.694179482614949</v>
      </c>
      <c r="K39" s="9">
        <f>+'Monthly Data 2020_2021_2022'!Y57</f>
        <v>5.8510689006334243E-2</v>
      </c>
      <c r="L39" s="9">
        <f>+'Monthly Data 2020_2021_2022'!Z57</f>
        <v>512.20328054037873</v>
      </c>
      <c r="M39" s="46">
        <f>+'Monthly Data 2020_2021_2022'!AA57</f>
        <v>404275.53319047461</v>
      </c>
      <c r="N39" s="9">
        <f>+'Monthly Data 2020_2021_2022'!AB57</f>
        <v>95.089472842325989</v>
      </c>
      <c r="O39" s="9">
        <f>+'Monthly Data 2020_2021_2022'!AC57</f>
        <v>3.1325315575158585</v>
      </c>
      <c r="P39" s="9">
        <f>+'Monthly Data 2020_2021_2022'!AD57</f>
        <v>7.7025401744349002</v>
      </c>
      <c r="Q39" s="46">
        <f>+'Monthly Data 2020_2021_2022'!AE57</f>
        <v>407586.26440772251</v>
      </c>
      <c r="R39" s="12">
        <f t="shared" si="1"/>
        <v>533.15494787853038</v>
      </c>
      <c r="S39" s="12">
        <f t="shared" si="1"/>
        <v>1.1263919660983309E-2</v>
      </c>
      <c r="T39" s="12">
        <f t="shared" si="1"/>
        <v>20.25329783972046</v>
      </c>
      <c r="U39" s="12">
        <f t="shared" si="1"/>
        <v>224.24822576089227</v>
      </c>
      <c r="V39" s="12">
        <f t="shared" si="1"/>
        <v>11.562031053357522</v>
      </c>
      <c r="W39" s="12">
        <f t="shared" si="1"/>
        <v>40.919022185911587</v>
      </c>
      <c r="X39" s="12">
        <f t="shared" si="1"/>
        <v>40.819187439429044</v>
      </c>
      <c r="Y39" s="12">
        <f t="shared" si="1"/>
        <v>0.28158926191475064</v>
      </c>
      <c r="Z39" s="12">
        <f t="shared" si="1"/>
        <v>522.98229538832538</v>
      </c>
      <c r="AA39" s="48">
        <f t="shared" si="1"/>
        <v>1109865.1776816577</v>
      </c>
      <c r="AB39" s="12">
        <f t="shared" si="3"/>
        <v>225.79601021664482</v>
      </c>
      <c r="AC39" s="12">
        <f t="shared" si="3"/>
        <v>4.938438253790002</v>
      </c>
      <c r="AD39" s="12">
        <f t="shared" si="3"/>
        <v>9.2957979814206873</v>
      </c>
      <c r="AE39" s="48">
        <f t="shared" si="3"/>
        <v>1116981.7307230146</v>
      </c>
    </row>
    <row r="40" spans="2:31" s="32" customFormat="1" x14ac:dyDescent="0.35">
      <c r="B40" s="29">
        <v>2022</v>
      </c>
      <c r="C40" s="29" t="s">
        <v>22</v>
      </c>
      <c r="D40" s="30">
        <f>+'Monthly Data 2020_2021_2022'!R58</f>
        <v>171.43594380337018</v>
      </c>
      <c r="E40" s="30">
        <f>+'Monthly Data 2020_2021_2022'!S58</f>
        <v>2.7304777881287014E-3</v>
      </c>
      <c r="F40" s="30">
        <f>+'Monthly Data 2020_2021_2022'!T58</f>
        <v>4.3063018976404654</v>
      </c>
      <c r="G40" s="30">
        <f>+'Monthly Data 2020_2021_2022'!U58</f>
        <v>56.957858816142988</v>
      </c>
      <c r="H40" s="30">
        <f>+'Monthly Data 2020_2021_2022'!V58</f>
        <v>2.9123435055303903</v>
      </c>
      <c r="I40" s="30">
        <f>+'Monthly Data 2020_2021_2022'!W58</f>
        <v>9.4975952464970188</v>
      </c>
      <c r="J40" s="30">
        <f>+'Monthly Data 2020_2021_2022'!X58</f>
        <v>9.461721239905577</v>
      </c>
      <c r="K40" s="30">
        <f>+'Monthly Data 2020_2021_2022'!Y58</f>
        <v>6.8025611375625461E-2</v>
      </c>
      <c r="L40" s="30">
        <f>+'Monthly Data 2020_2021_2022'!Z58</f>
        <v>143.85165088008583</v>
      </c>
      <c r="M40" s="47">
        <f>+'Monthly Data 2020_2021_2022'!AA58</f>
        <v>210643.62122843598</v>
      </c>
      <c r="N40" s="30">
        <f>+'Monthly Data 2020_2021_2022'!AB58</f>
        <v>88.260624809659703</v>
      </c>
      <c r="O40" s="30">
        <f>+'Monthly Data 2020_2021_2022'!AC58</f>
        <v>1.1570485594769424</v>
      </c>
      <c r="P40" s="30">
        <f>+'Monthly Data 2020_2021_2022'!AD58</f>
        <v>4.7750949897177968</v>
      </c>
      <c r="Q40" s="47">
        <f>+'Monthly Data 2020_2021_2022'!AE58</f>
        <v>213194.93730700144</v>
      </c>
      <c r="R40" s="31">
        <f t="shared" si="1"/>
        <v>704.17075962336787</v>
      </c>
      <c r="S40" s="31">
        <f t="shared" si="1"/>
        <v>1.3779239912539931E-2</v>
      </c>
      <c r="T40" s="31">
        <f t="shared" si="1"/>
        <v>24.282284737360925</v>
      </c>
      <c r="U40" s="31">
        <f t="shared" si="1"/>
        <v>280.17754199973751</v>
      </c>
      <c r="V40" s="31">
        <f t="shared" si="1"/>
        <v>14.170736213396504</v>
      </c>
      <c r="W40" s="31">
        <f t="shared" si="1"/>
        <v>49.401644450587007</v>
      </c>
      <c r="X40" s="31">
        <f t="shared" si="1"/>
        <v>49.268326242938407</v>
      </c>
      <c r="Y40" s="31">
        <f t="shared" si="1"/>
        <v>0.34428240038583879</v>
      </c>
      <c r="Z40" s="31">
        <f t="shared" si="1"/>
        <v>666.29561605765832</v>
      </c>
      <c r="AA40" s="49">
        <f t="shared" si="1"/>
        <v>1297966.4790570003</v>
      </c>
      <c r="AB40" s="31">
        <f t="shared" si="3"/>
        <v>313.26956850547856</v>
      </c>
      <c r="AC40" s="31">
        <f t="shared" si="3"/>
        <v>6.0617224908846321</v>
      </c>
      <c r="AD40" s="31">
        <f t="shared" si="3"/>
        <v>14.055476568437792</v>
      </c>
      <c r="AE40" s="49">
        <f t="shared" si="3"/>
        <v>1307604.6116236704</v>
      </c>
    </row>
    <row r="41" spans="2:31" x14ac:dyDescent="0.35">
      <c r="B41" s="4">
        <v>2022</v>
      </c>
      <c r="C41" s="4" t="s">
        <v>23</v>
      </c>
      <c r="D41" s="9">
        <f>+'Monthly Data 2020_2021_2022'!R59</f>
        <v>120.84551996814797</v>
      </c>
      <c r="E41" s="9">
        <f>+'Monthly Data 2020_2021_2022'!S59</f>
        <v>2.2822604739617474E-3</v>
      </c>
      <c r="F41" s="9">
        <f>+'Monthly Data 2020_2021_2022'!T59</f>
        <v>4.1082297928073688</v>
      </c>
      <c r="G41" s="9">
        <f>+'Monthly Data 2020_2021_2022'!U59</f>
        <v>41.178900847122428</v>
      </c>
      <c r="H41" s="9">
        <f>+'Monthly Data 2020_2021_2022'!V59</f>
        <v>3.6887720714481511</v>
      </c>
      <c r="I41" s="9">
        <f>+'Monthly Data 2020_2021_2022'!W59</f>
        <v>9.3808476978460273</v>
      </c>
      <c r="J41" s="9">
        <f>+'Monthly Data 2020_2021_2022'!X59</f>
        <v>9.347454545187782</v>
      </c>
      <c r="K41" s="9">
        <f>+'Monthly Data 2020_2021_2022'!Y59</f>
        <v>5.6856060930275107E-2</v>
      </c>
      <c r="L41" s="9">
        <f>+'Monthly Data 2020_2021_2022'!Z59</f>
        <v>74.317927043406371</v>
      </c>
      <c r="M41" s="46">
        <f>+'Monthly Data 2020_2021_2022'!AA59</f>
        <v>178914.26011862318</v>
      </c>
      <c r="N41" s="9">
        <f>+'Monthly Data 2020_2021_2022'!AB59</f>
        <v>100.03238461932746</v>
      </c>
      <c r="O41" s="9">
        <f>+'Monthly Data 2020_2021_2022'!AC59</f>
        <v>0.85517956434945064</v>
      </c>
      <c r="P41" s="9">
        <f>+'Monthly Data 2020_2021_2022'!AD59</f>
        <v>4.7202325231005959</v>
      </c>
      <c r="Q41" s="46">
        <f>+'Monthly Data 2020_2021_2022'!AE59</f>
        <v>181669.91324793251</v>
      </c>
      <c r="R41" s="12">
        <f t="shared" si="1"/>
        <v>824.89748638707181</v>
      </c>
      <c r="S41" s="12">
        <f t="shared" si="1"/>
        <v>1.5536475889348688E-2</v>
      </c>
      <c r="T41" s="12">
        <f t="shared" si="1"/>
        <v>27.740809530168296</v>
      </c>
      <c r="U41" s="12">
        <f t="shared" si="1"/>
        <v>319.77758889844216</v>
      </c>
      <c r="V41" s="12">
        <f t="shared" si="1"/>
        <v>17.283219193998388</v>
      </c>
      <c r="W41" s="12">
        <f t="shared" si="1"/>
        <v>56.745123421256565</v>
      </c>
      <c r="X41" s="12">
        <f t="shared" si="1"/>
        <v>56.579942606375127</v>
      </c>
      <c r="Y41" s="12">
        <f t="shared" si="1"/>
        <v>0.38800285102331394</v>
      </c>
      <c r="Z41" s="12">
        <f t="shared" si="1"/>
        <v>739.52778307786195</v>
      </c>
      <c r="AA41" s="48">
        <f t="shared" si="1"/>
        <v>1435964.8177954333</v>
      </c>
      <c r="AB41" s="12">
        <f t="shared" si="3"/>
        <v>412.17184639154482</v>
      </c>
      <c r="AC41" s="12">
        <f t="shared" si="3"/>
        <v>6.848896565724699</v>
      </c>
      <c r="AD41" s="12">
        <f t="shared" si="3"/>
        <v>18.744092688837693</v>
      </c>
      <c r="AE41" s="48">
        <f t="shared" si="3"/>
        <v>1448310.0859272077</v>
      </c>
    </row>
    <row r="42" spans="2:31" x14ac:dyDescent="0.35">
      <c r="B42" s="4">
        <v>2022</v>
      </c>
      <c r="C42" s="4" t="s">
        <v>24</v>
      </c>
      <c r="D42" s="9">
        <f>+'Monthly Data 2020_2021_2022'!R60</f>
        <v>0</v>
      </c>
      <c r="E42" s="9">
        <f>+'Monthly Data 2020_2021_2022'!S60</f>
        <v>0</v>
      </c>
      <c r="F42" s="9">
        <f>+'Monthly Data 2020_2021_2022'!T60</f>
        <v>0</v>
      </c>
      <c r="G42" s="9">
        <f>+'Monthly Data 2020_2021_2022'!U60</f>
        <v>0</v>
      </c>
      <c r="H42" s="9">
        <f>+'Monthly Data 2020_2021_2022'!V60</f>
        <v>0</v>
      </c>
      <c r="I42" s="9">
        <f>+'Monthly Data 2020_2021_2022'!W60</f>
        <v>0</v>
      </c>
      <c r="J42" s="9">
        <f>+'Monthly Data 2020_2021_2022'!X60</f>
        <v>0</v>
      </c>
      <c r="K42" s="9">
        <f>+'Monthly Data 2020_2021_2022'!Y60</f>
        <v>0</v>
      </c>
      <c r="L42" s="9">
        <f>+'Monthly Data 2020_2021_2022'!Z60</f>
        <v>0</v>
      </c>
      <c r="M42" s="46">
        <f>+'Monthly Data 2020_2021_2022'!AA60</f>
        <v>0</v>
      </c>
      <c r="N42" s="9">
        <f>+'Monthly Data 2020_2021_2022'!AB60</f>
        <v>0</v>
      </c>
      <c r="O42" s="9">
        <f>+'Monthly Data 2020_2021_2022'!AC60</f>
        <v>0</v>
      </c>
      <c r="P42" s="9">
        <f>+'Monthly Data 2020_2021_2022'!AD60</f>
        <v>0</v>
      </c>
      <c r="Q42" s="46">
        <f>+'Monthly Data 2020_2021_2022'!AE60</f>
        <v>0</v>
      </c>
      <c r="R42" s="12">
        <f t="shared" si="1"/>
        <v>824.6626381826278</v>
      </c>
      <c r="S42" s="12">
        <f t="shared" si="1"/>
        <v>1.4936451392195694E-2</v>
      </c>
      <c r="T42" s="12">
        <f t="shared" si="1"/>
        <v>25.929134530168295</v>
      </c>
      <c r="U42" s="12">
        <f t="shared" si="1"/>
        <v>317.03299995002448</v>
      </c>
      <c r="V42" s="12">
        <f t="shared" si="1"/>
        <v>16.366555103152123</v>
      </c>
      <c r="W42" s="12">
        <f t="shared" si="1"/>
        <v>53.507859694080096</v>
      </c>
      <c r="X42" s="12">
        <f t="shared" si="1"/>
        <v>53.346199424624061</v>
      </c>
      <c r="Y42" s="12">
        <f t="shared" si="1"/>
        <v>0.37300224073051397</v>
      </c>
      <c r="Z42" s="12">
        <f t="shared" si="1"/>
        <v>737.80308805465916</v>
      </c>
      <c r="AA42" s="48">
        <f t="shared" si="1"/>
        <v>1378859.5023552433</v>
      </c>
      <c r="AB42" s="12">
        <f t="shared" si="3"/>
        <v>410.64132965828355</v>
      </c>
      <c r="AC42" s="12">
        <f t="shared" si="3"/>
        <v>6.7408810762153148</v>
      </c>
      <c r="AD42" s="12">
        <f t="shared" si="3"/>
        <v>18.693846286136999</v>
      </c>
      <c r="AE42" s="48">
        <f t="shared" si="3"/>
        <v>1391134.3181278121</v>
      </c>
    </row>
    <row r="43" spans="2:31" x14ac:dyDescent="0.35">
      <c r="AA43" s="22"/>
      <c r="AE43" s="3"/>
    </row>
    <row r="44" spans="2:31" x14ac:dyDescent="0.35">
      <c r="AE44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9196-38D0-4D99-A3E2-51954D69CBB5}">
  <dimension ref="B1:S418"/>
  <sheetViews>
    <sheetView showGridLines="0" workbookViewId="0">
      <pane xSplit="3" ySplit="7" topLeftCell="D390" activePane="bottomRight" state="frozen"/>
      <selection pane="topRight" activeCell="E1" sqref="E1"/>
      <selection pane="bottomLeft" activeCell="A5" sqref="A5"/>
      <selection pane="bottomRight" activeCell="H402" sqref="H402"/>
    </sheetView>
  </sheetViews>
  <sheetFormatPr defaultColWidth="9.1796875" defaultRowHeight="14.5" x14ac:dyDescent="0.35"/>
  <cols>
    <col min="1" max="1" width="3.54296875" style="2" customWidth="1"/>
    <col min="2" max="2" width="18.7265625" style="2" customWidth="1"/>
    <col min="3" max="3" width="46.26953125" style="2" customWidth="1"/>
    <col min="4" max="4" width="8.1796875" style="2" customWidth="1"/>
    <col min="5" max="5" width="7.26953125" style="2" customWidth="1"/>
    <col min="6" max="107" width="10.26953125" style="2" customWidth="1"/>
    <col min="108" max="16384" width="9.1796875" style="2"/>
  </cols>
  <sheetData>
    <row r="1" spans="2:19" x14ac:dyDescent="0.35">
      <c r="B1" s="44" t="s">
        <v>99</v>
      </c>
      <c r="C1" s="43"/>
      <c r="D1" s="43"/>
      <c r="E1" s="43"/>
    </row>
    <row r="2" spans="2:19" x14ac:dyDescent="0.35">
      <c r="B2" s="44" t="s">
        <v>103</v>
      </c>
      <c r="C2" s="43"/>
      <c r="D2" s="43"/>
      <c r="E2" s="43"/>
    </row>
    <row r="3" spans="2:19" x14ac:dyDescent="0.35">
      <c r="B3" s="44" t="s">
        <v>98</v>
      </c>
      <c r="C3" s="43"/>
      <c r="D3" s="43"/>
      <c r="E3" s="43"/>
    </row>
    <row r="4" spans="2:19" x14ac:dyDescent="0.35">
      <c r="B4" s="44"/>
      <c r="C4" s="43"/>
      <c r="D4" s="43"/>
      <c r="E4" s="43"/>
    </row>
    <row r="6" spans="2:19" ht="43.5" x14ac:dyDescent="0.35">
      <c r="F6" s="42" t="s">
        <v>97</v>
      </c>
      <c r="G6" s="42" t="s">
        <v>97</v>
      </c>
      <c r="H6" s="42" t="s">
        <v>97</v>
      </c>
      <c r="I6" s="42" t="s">
        <v>97</v>
      </c>
      <c r="J6" s="42" t="s">
        <v>97</v>
      </c>
      <c r="K6" s="42" t="s">
        <v>97</v>
      </c>
      <c r="L6" s="42" t="s">
        <v>97</v>
      </c>
      <c r="M6" s="42" t="s">
        <v>97</v>
      </c>
      <c r="N6" s="42" t="s">
        <v>97</v>
      </c>
      <c r="O6" s="42" t="s">
        <v>97</v>
      </c>
      <c r="P6" s="42" t="s">
        <v>97</v>
      </c>
      <c r="Q6" s="42" t="s">
        <v>97</v>
      </c>
      <c r="R6" s="42" t="s">
        <v>97</v>
      </c>
      <c r="S6" s="42" t="s">
        <v>97</v>
      </c>
    </row>
    <row r="7" spans="2:19" x14ac:dyDescent="0.35">
      <c r="B7" s="41" t="s">
        <v>96</v>
      </c>
      <c r="C7" s="2" t="s">
        <v>95</v>
      </c>
      <c r="D7" s="2" t="s">
        <v>1</v>
      </c>
      <c r="E7" s="2" t="s">
        <v>0</v>
      </c>
      <c r="F7" s="40" t="s">
        <v>2</v>
      </c>
      <c r="G7" s="40" t="s">
        <v>3</v>
      </c>
      <c r="H7" s="40" t="s">
        <v>4</v>
      </c>
      <c r="I7" s="40" t="s">
        <v>51</v>
      </c>
      <c r="J7" s="40" t="s">
        <v>94</v>
      </c>
      <c r="K7" s="40" t="s">
        <v>5</v>
      </c>
      <c r="L7" s="40" t="s">
        <v>6</v>
      </c>
      <c r="M7" s="40" t="s">
        <v>7</v>
      </c>
      <c r="N7" s="40" t="s">
        <v>8</v>
      </c>
      <c r="O7" s="40" t="s">
        <v>9</v>
      </c>
      <c r="P7" s="40" t="s">
        <v>10</v>
      </c>
      <c r="Q7" s="40" t="s">
        <v>11</v>
      </c>
      <c r="R7" s="40" t="s">
        <v>52</v>
      </c>
      <c r="S7" s="40" t="s">
        <v>12</v>
      </c>
    </row>
    <row r="8" spans="2:19" x14ac:dyDescent="0.35">
      <c r="B8" s="34">
        <v>101</v>
      </c>
      <c r="C8" s="33" t="s">
        <v>93</v>
      </c>
      <c r="D8" s="33" t="s">
        <v>23</v>
      </c>
      <c r="E8" s="34">
        <v>2021</v>
      </c>
      <c r="F8" s="33">
        <v>5.0270000000000002E-2</v>
      </c>
      <c r="G8" s="33">
        <v>8.9999999999999992E-5</v>
      </c>
      <c r="H8" s="33">
        <v>0.11245000000000001</v>
      </c>
      <c r="I8" s="33">
        <v>0.30766000000000004</v>
      </c>
      <c r="J8" s="33">
        <v>0.102785</v>
      </c>
      <c r="K8" s="33">
        <v>0.36417500000000003</v>
      </c>
      <c r="L8" s="33">
        <v>0.36417500000000003</v>
      </c>
      <c r="M8" s="33">
        <v>2.2799999999999999E-3</v>
      </c>
      <c r="N8" s="33">
        <v>0.19422499999999998</v>
      </c>
      <c r="O8" s="33">
        <v>8144.0304749999996</v>
      </c>
      <c r="P8" s="33">
        <v>0.12164499999999999</v>
      </c>
      <c r="Q8" s="33">
        <v>1.2164999999999999E-2</v>
      </c>
      <c r="R8" s="33">
        <v>5.6550000000000003E-3</v>
      </c>
      <c r="S8" s="33">
        <v>8150.6967199999999</v>
      </c>
    </row>
    <row r="9" spans="2:19" x14ac:dyDescent="0.35">
      <c r="B9" s="34"/>
      <c r="C9" s="33"/>
      <c r="D9" s="33" t="s">
        <v>24</v>
      </c>
      <c r="E9" s="34">
        <v>2021</v>
      </c>
      <c r="F9" s="33">
        <v>8.0245000000000011E-2</v>
      </c>
      <c r="G9" s="33">
        <v>1.6000000000000001E-4</v>
      </c>
      <c r="H9" s="33">
        <v>0.59753000000000001</v>
      </c>
      <c r="I9" s="33">
        <v>0.83684500000000006</v>
      </c>
      <c r="J9" s="33">
        <v>0.240065</v>
      </c>
      <c r="K9" s="33">
        <v>0.85059000000000007</v>
      </c>
      <c r="L9" s="33">
        <v>0.85059000000000007</v>
      </c>
      <c r="M9" s="33">
        <v>4.0249999999999999E-3</v>
      </c>
      <c r="N9" s="33">
        <v>0.45365</v>
      </c>
      <c r="O9" s="33">
        <v>15022.266555</v>
      </c>
      <c r="P9" s="33">
        <v>0.28412500000000002</v>
      </c>
      <c r="Q9" s="33">
        <v>2.8414999999999999E-2</v>
      </c>
      <c r="R9" s="33">
        <v>1.3210000000000001E-2</v>
      </c>
      <c r="S9" s="33">
        <v>15037.836630000002</v>
      </c>
    </row>
    <row r="10" spans="2:19" x14ac:dyDescent="0.35">
      <c r="B10" s="34"/>
      <c r="C10" s="33"/>
      <c r="D10" s="33" t="s">
        <v>13</v>
      </c>
      <c r="E10" s="34">
        <v>2022</v>
      </c>
      <c r="F10" s="33">
        <v>0.18457079999999998</v>
      </c>
      <c r="G10" s="33">
        <v>1.4054999999999997E-4</v>
      </c>
      <c r="H10" s="33">
        <v>1.5215522499999998</v>
      </c>
      <c r="I10" s="33">
        <v>0.79394160000000003</v>
      </c>
      <c r="J10" s="33">
        <v>9.8052050000000002E-2</v>
      </c>
      <c r="K10" s="33">
        <v>8.0326499999999995E-2</v>
      </c>
      <c r="L10" s="33">
        <v>8.0326499999999995E-2</v>
      </c>
      <c r="M10" s="33">
        <v>3.5012000000000003E-3</v>
      </c>
      <c r="N10" s="33">
        <v>0</v>
      </c>
      <c r="O10" s="33">
        <v>12916.326335349999</v>
      </c>
      <c r="P10" s="33">
        <v>0.25040494999999996</v>
      </c>
      <c r="Q10" s="33">
        <v>2.50405E-2</v>
      </c>
      <c r="R10" s="33">
        <v>1.164365E-2</v>
      </c>
      <c r="S10" s="33">
        <v>12930.0485262</v>
      </c>
    </row>
    <row r="11" spans="2:19" x14ac:dyDescent="0.35">
      <c r="B11" s="34"/>
      <c r="C11" s="33"/>
      <c r="D11" s="33" t="s">
        <v>14</v>
      </c>
      <c r="E11" s="34">
        <v>2022</v>
      </c>
      <c r="F11" s="33">
        <v>0.13994524999999999</v>
      </c>
      <c r="G11" s="33">
        <v>2.8719999999999999E-4</v>
      </c>
      <c r="H11" s="33">
        <v>0.77689385</v>
      </c>
      <c r="I11" s="33">
        <v>1.3016923</v>
      </c>
      <c r="J11" s="33">
        <v>0.1635026</v>
      </c>
      <c r="K11" s="33">
        <v>0.68494334999999995</v>
      </c>
      <c r="L11" s="33">
        <v>0.68494334999999995</v>
      </c>
      <c r="M11" s="33">
        <v>7.1547499999999997E-3</v>
      </c>
      <c r="N11" s="33">
        <v>0</v>
      </c>
      <c r="O11" s="33">
        <v>25119.527107700003</v>
      </c>
      <c r="P11" s="33">
        <v>0.48710960000000003</v>
      </c>
      <c r="Q11" s="33">
        <v>4.8710950000000003E-2</v>
      </c>
      <c r="R11" s="33">
        <v>2.2650200000000002E-2</v>
      </c>
      <c r="S11" s="33">
        <v>25146.220713949999</v>
      </c>
    </row>
    <row r="12" spans="2:19" x14ac:dyDescent="0.35">
      <c r="B12" s="34"/>
      <c r="C12" s="33"/>
      <c r="D12" s="33" t="s">
        <v>15</v>
      </c>
      <c r="E12" s="34">
        <v>2022</v>
      </c>
      <c r="F12" s="33">
        <v>5.7752400000000002E-2</v>
      </c>
      <c r="G12" s="33">
        <v>4.6309999999999998E-4</v>
      </c>
      <c r="H12" s="33">
        <v>0.93766265000000004</v>
      </c>
      <c r="I12" s="33">
        <v>1.4832955999999999</v>
      </c>
      <c r="J12" s="33">
        <v>0.18889174999999997</v>
      </c>
      <c r="K12" s="33">
        <v>0.79130325000000001</v>
      </c>
      <c r="L12" s="33">
        <v>0.79130325000000001</v>
      </c>
      <c r="M12" s="33">
        <v>1.1537250000000001E-2</v>
      </c>
      <c r="N12" s="33">
        <v>0</v>
      </c>
      <c r="O12" s="33">
        <v>28968.79753195</v>
      </c>
      <c r="P12" s="33">
        <v>0.56274930000000001</v>
      </c>
      <c r="Q12" s="33">
        <v>5.6274899999999996E-2</v>
      </c>
      <c r="R12" s="33">
        <v>2.6167350000000002E-2</v>
      </c>
      <c r="S12" s="33">
        <v>28999.636195749998</v>
      </c>
    </row>
    <row r="13" spans="2:19" x14ac:dyDescent="0.35">
      <c r="B13" s="34"/>
      <c r="C13" s="33"/>
      <c r="D13" s="33" t="s">
        <v>16</v>
      </c>
      <c r="E13" s="34">
        <v>2022</v>
      </c>
      <c r="F13" s="33">
        <v>1.4464899999999999E-2</v>
      </c>
      <c r="G13" s="33">
        <v>1.7005000000000001E-4</v>
      </c>
      <c r="H13" s="33">
        <v>0.24317575</v>
      </c>
      <c r="I13" s="33">
        <v>0.55840999999999996</v>
      </c>
      <c r="J13" s="33">
        <v>7.1980999999999989E-2</v>
      </c>
      <c r="K13" s="33">
        <v>0.30154194999999995</v>
      </c>
      <c r="L13" s="33">
        <v>0.30154194999999995</v>
      </c>
      <c r="M13" s="33">
        <v>4.2356499999999997E-3</v>
      </c>
      <c r="N13" s="33">
        <v>0</v>
      </c>
      <c r="O13" s="33">
        <v>11103.641399100001</v>
      </c>
      <c r="P13" s="33">
        <v>0.2144469</v>
      </c>
      <c r="Q13" s="33">
        <v>2.1444699999999997E-2</v>
      </c>
      <c r="R13" s="33">
        <v>9.9715999999999989E-3</v>
      </c>
      <c r="S13" s="33">
        <v>11115.393089450001</v>
      </c>
    </row>
    <row r="14" spans="2:19" x14ac:dyDescent="0.35">
      <c r="B14" s="34"/>
      <c r="C14" s="33"/>
      <c r="D14" s="33" t="s">
        <v>17</v>
      </c>
      <c r="E14" s="34">
        <v>2022</v>
      </c>
      <c r="F14" s="33">
        <v>6.9354550000000001E-2</v>
      </c>
      <c r="G14" s="33">
        <v>3.6795000000000003E-4</v>
      </c>
      <c r="H14" s="33">
        <v>0.36159120000000006</v>
      </c>
      <c r="I14" s="33">
        <v>1.1625983000000002</v>
      </c>
      <c r="J14" s="33">
        <v>0.14470720000000001</v>
      </c>
      <c r="K14" s="33">
        <v>0.60620580000000002</v>
      </c>
      <c r="L14" s="33">
        <v>0.60620580000000002</v>
      </c>
      <c r="M14" s="33">
        <v>9.16755E-3</v>
      </c>
      <c r="N14" s="33">
        <v>0</v>
      </c>
      <c r="O14" s="33">
        <v>22318.811798999999</v>
      </c>
      <c r="P14" s="33">
        <v>0.43111405000000003</v>
      </c>
      <c r="Q14" s="33">
        <v>4.3111399999999994E-2</v>
      </c>
      <c r="R14" s="33">
        <v>2.004645E-2</v>
      </c>
      <c r="S14" s="33">
        <v>22342.436846699999</v>
      </c>
    </row>
    <row r="15" spans="2:19" x14ac:dyDescent="0.35">
      <c r="B15" s="34"/>
      <c r="C15" s="33"/>
      <c r="D15" s="33" t="s">
        <v>18</v>
      </c>
      <c r="E15" s="34">
        <v>2022</v>
      </c>
      <c r="F15" s="33">
        <v>5.2744799999999994E-2</v>
      </c>
      <c r="G15" s="33">
        <v>4.0654999999999999E-4</v>
      </c>
      <c r="H15" s="33">
        <v>0.32422375000000003</v>
      </c>
      <c r="I15" s="33">
        <v>1.2286443499999999</v>
      </c>
      <c r="J15" s="33">
        <v>0.14921295000000001</v>
      </c>
      <c r="K15" s="33">
        <v>0.62508104999999992</v>
      </c>
      <c r="L15" s="33">
        <v>0.62508104999999992</v>
      </c>
      <c r="M15" s="33">
        <v>1.0128649999999999E-2</v>
      </c>
      <c r="N15" s="33">
        <v>0</v>
      </c>
      <c r="O15" s="33">
        <v>23019.473863899999</v>
      </c>
      <c r="P15" s="33">
        <v>0.44453749999999997</v>
      </c>
      <c r="Q15" s="33">
        <v>4.445375E-2</v>
      </c>
      <c r="R15" s="33">
        <v>2.0670600000000001E-2</v>
      </c>
      <c r="S15" s="33">
        <v>23043.834518899999</v>
      </c>
    </row>
    <row r="16" spans="2:19" x14ac:dyDescent="0.35">
      <c r="B16" s="34"/>
      <c r="C16" s="33"/>
      <c r="D16" s="33" t="s">
        <v>19</v>
      </c>
      <c r="E16" s="34">
        <v>2022</v>
      </c>
      <c r="F16" s="33">
        <v>2.6900649999999998E-2</v>
      </c>
      <c r="G16" s="33">
        <v>3.4794999999999997E-4</v>
      </c>
      <c r="H16" s="33">
        <v>0.39484354999999999</v>
      </c>
      <c r="I16" s="33">
        <v>1.2516943</v>
      </c>
      <c r="J16" s="33">
        <v>0.15805459999999999</v>
      </c>
      <c r="K16" s="33">
        <v>0.66212059999999995</v>
      </c>
      <c r="L16" s="33">
        <v>0.66212059999999995</v>
      </c>
      <c r="M16" s="33">
        <v>8.6690500000000011E-3</v>
      </c>
      <c r="N16" s="33">
        <v>0</v>
      </c>
      <c r="O16" s="33">
        <v>24249.096783249999</v>
      </c>
      <c r="P16" s="33">
        <v>0.47087879999999999</v>
      </c>
      <c r="Q16" s="33">
        <v>4.7087899999999995E-2</v>
      </c>
      <c r="R16" s="33">
        <v>2.189545E-2</v>
      </c>
      <c r="S16" s="33">
        <v>24274.900941650001</v>
      </c>
    </row>
    <row r="17" spans="2:19" x14ac:dyDescent="0.35">
      <c r="B17" s="34"/>
      <c r="C17" s="33"/>
      <c r="D17" s="33" t="s">
        <v>20</v>
      </c>
      <c r="E17" s="34">
        <v>2022</v>
      </c>
      <c r="F17" s="33">
        <v>4.5982700000000001E-2</v>
      </c>
      <c r="G17" s="33">
        <v>3.2785000000000003E-4</v>
      </c>
      <c r="H17" s="33">
        <v>0.69859160000000009</v>
      </c>
      <c r="I17" s="33">
        <v>1.3844264499999999</v>
      </c>
      <c r="J17" s="33">
        <v>0.17729234999999999</v>
      </c>
      <c r="K17" s="33">
        <v>0.74271125000000005</v>
      </c>
      <c r="L17" s="33">
        <v>0.74271125000000005</v>
      </c>
      <c r="M17" s="33">
        <v>8.1673499999999986E-3</v>
      </c>
      <c r="N17" s="33">
        <v>0</v>
      </c>
      <c r="O17" s="33">
        <v>27185.49969285</v>
      </c>
      <c r="P17" s="33">
        <v>0.52819234999999998</v>
      </c>
      <c r="Q17" s="33">
        <v>5.2819200000000004E-2</v>
      </c>
      <c r="R17" s="33">
        <v>2.4560499999999999E-2</v>
      </c>
      <c r="S17" s="33">
        <v>27214.444631299997</v>
      </c>
    </row>
    <row r="18" spans="2:19" x14ac:dyDescent="0.35">
      <c r="B18" s="34"/>
      <c r="C18" s="33"/>
      <c r="D18" s="33" t="s">
        <v>21</v>
      </c>
      <c r="E18" s="34">
        <v>2022</v>
      </c>
      <c r="F18" s="33">
        <v>2.5687600000000001E-2</v>
      </c>
      <c r="G18" s="33">
        <v>3.0144999999999998E-4</v>
      </c>
      <c r="H18" s="33">
        <v>0.56174840000000004</v>
      </c>
      <c r="I18" s="33">
        <v>1.3329471499999999</v>
      </c>
      <c r="J18" s="33">
        <v>0.1617836</v>
      </c>
      <c r="K18" s="33">
        <v>0.67774204999999998</v>
      </c>
      <c r="L18" s="33">
        <v>0.67774204999999998</v>
      </c>
      <c r="M18" s="33">
        <v>7.5098999999999999E-3</v>
      </c>
      <c r="N18" s="33">
        <v>0</v>
      </c>
      <c r="O18" s="33">
        <v>24810.694475849999</v>
      </c>
      <c r="P18" s="33">
        <v>0.48198829999999998</v>
      </c>
      <c r="Q18" s="33">
        <v>4.8198850000000001E-2</v>
      </c>
      <c r="R18" s="33">
        <v>2.2412049999999999E-2</v>
      </c>
      <c r="S18" s="33">
        <v>24837.107433249999</v>
      </c>
    </row>
    <row r="19" spans="2:19" x14ac:dyDescent="0.35">
      <c r="B19" s="34"/>
      <c r="C19" s="33"/>
      <c r="D19" s="33" t="s">
        <v>22</v>
      </c>
      <c r="E19" s="34">
        <v>2022</v>
      </c>
      <c r="F19" s="33">
        <v>4.8339149999999997E-2</v>
      </c>
      <c r="G19" s="33">
        <v>4.3924999999999997E-4</v>
      </c>
      <c r="H19" s="33">
        <v>1.08938245</v>
      </c>
      <c r="I19" s="33">
        <v>1.60068075</v>
      </c>
      <c r="J19" s="33">
        <v>0.18908154999999999</v>
      </c>
      <c r="K19" s="33">
        <v>0.79209845000000001</v>
      </c>
      <c r="L19" s="33">
        <v>0.79209845000000001</v>
      </c>
      <c r="M19" s="33">
        <v>1.0943199999999998E-2</v>
      </c>
      <c r="N19" s="33">
        <v>0</v>
      </c>
      <c r="O19" s="33">
        <v>29029.25252165</v>
      </c>
      <c r="P19" s="33">
        <v>0.56331485000000003</v>
      </c>
      <c r="Q19" s="33">
        <v>5.63315E-2</v>
      </c>
      <c r="R19" s="33">
        <v>2.6193650000000002E-2</v>
      </c>
      <c r="S19" s="33">
        <v>29060.12217585</v>
      </c>
    </row>
    <row r="20" spans="2:19" x14ac:dyDescent="0.35">
      <c r="B20" s="34"/>
      <c r="C20" s="33"/>
      <c r="D20" s="33" t="s">
        <v>23</v>
      </c>
      <c r="E20" s="34">
        <v>2022</v>
      </c>
      <c r="F20" s="2">
        <v>9.9307050000000008E-2</v>
      </c>
      <c r="G20" s="2">
        <v>3.4529999999999999E-4</v>
      </c>
      <c r="H20" s="2">
        <v>1.18033835</v>
      </c>
      <c r="I20" s="2">
        <v>1.40635105</v>
      </c>
      <c r="J20" s="2">
        <v>0.18320509999999998</v>
      </c>
      <c r="K20" s="2">
        <v>0.76748074999999993</v>
      </c>
      <c r="L20" s="2">
        <v>0.76748074999999993</v>
      </c>
      <c r="M20" s="2">
        <v>8.6022500000000005E-3</v>
      </c>
      <c r="N20" s="2">
        <v>0</v>
      </c>
      <c r="O20" s="2">
        <v>28145.881984299998</v>
      </c>
      <c r="P20" s="2">
        <v>0.54580755000000003</v>
      </c>
      <c r="Q20" s="2">
        <v>5.4580750000000004E-2</v>
      </c>
      <c r="R20" s="2">
        <v>2.5379599999999999E-2</v>
      </c>
      <c r="S20" s="2">
        <v>28175.792238049999</v>
      </c>
    </row>
    <row r="21" spans="2:19" x14ac:dyDescent="0.35">
      <c r="B21" s="34">
        <v>102</v>
      </c>
      <c r="C21" s="33" t="s">
        <v>92</v>
      </c>
      <c r="D21" s="33" t="s">
        <v>23</v>
      </c>
      <c r="E21" s="34">
        <v>2021</v>
      </c>
      <c r="F21" s="33">
        <v>2.0889999999999999E-2</v>
      </c>
      <c r="G21" s="33">
        <v>2.3499999999999999E-4</v>
      </c>
      <c r="H21" s="33">
        <v>0.41605000000000003</v>
      </c>
      <c r="I21" s="33">
        <v>0.67434499999999997</v>
      </c>
      <c r="J21" s="33">
        <v>0.24978500000000001</v>
      </c>
      <c r="K21" s="33">
        <v>0.88503500000000002</v>
      </c>
      <c r="L21" s="33">
        <v>0.88503500000000002</v>
      </c>
      <c r="M21" s="33">
        <v>5.8449999999999995E-3</v>
      </c>
      <c r="N21" s="33">
        <v>0.47201499999999996</v>
      </c>
      <c r="O21" s="33">
        <v>17462.771190000003</v>
      </c>
      <c r="P21" s="33">
        <v>0.29563</v>
      </c>
      <c r="Q21" s="33">
        <v>2.9565000000000001E-2</v>
      </c>
      <c r="R21" s="33">
        <v>1.3744999999999999E-2</v>
      </c>
      <c r="S21" s="33">
        <v>17478.971739999997</v>
      </c>
    </row>
    <row r="22" spans="2:19" x14ac:dyDescent="0.35">
      <c r="B22" s="34"/>
      <c r="C22" s="33"/>
      <c r="D22" s="33" t="s">
        <v>24</v>
      </c>
      <c r="E22" s="34">
        <v>2021</v>
      </c>
      <c r="F22" s="33">
        <v>4.28E-3</v>
      </c>
      <c r="G22" s="33">
        <v>2.1499999999999999E-4</v>
      </c>
      <c r="H22" s="33">
        <v>0.72903999999999991</v>
      </c>
      <c r="I22" s="33">
        <v>0.94472500000000004</v>
      </c>
      <c r="J22" s="33">
        <v>0.33516000000000001</v>
      </c>
      <c r="K22" s="33">
        <v>1.1875199999999999</v>
      </c>
      <c r="L22" s="33">
        <v>1.1875199999999999</v>
      </c>
      <c r="M22" s="33">
        <v>5.3099999999999996E-3</v>
      </c>
      <c r="N22" s="33">
        <v>0.63334500000000005</v>
      </c>
      <c r="O22" s="33">
        <v>20977.920085000002</v>
      </c>
      <c r="P22" s="33">
        <v>0.39667000000000002</v>
      </c>
      <c r="Q22" s="33">
        <v>3.9664999999999999E-2</v>
      </c>
      <c r="R22" s="33">
        <v>1.8445E-2</v>
      </c>
      <c r="S22" s="33">
        <v>20999.657684999998</v>
      </c>
    </row>
    <row r="23" spans="2:19" x14ac:dyDescent="0.35">
      <c r="B23" s="34"/>
      <c r="C23" s="33"/>
      <c r="D23" s="33" t="s">
        <v>13</v>
      </c>
      <c r="E23" s="34">
        <v>2022</v>
      </c>
      <c r="F23" s="33">
        <v>0.10614709999999999</v>
      </c>
      <c r="G23" s="33">
        <v>2.028E-4</v>
      </c>
      <c r="H23" s="33">
        <v>0.57726964999999997</v>
      </c>
      <c r="I23" s="33">
        <v>1.3040078499999999</v>
      </c>
      <c r="J23" s="33">
        <v>5.4699899999999996E-2</v>
      </c>
      <c r="K23" s="33">
        <v>0.13395885000000002</v>
      </c>
      <c r="L23" s="33">
        <v>0.13395885000000002</v>
      </c>
      <c r="M23" s="33">
        <v>5.0522499999999994E-3</v>
      </c>
      <c r="N23" s="33">
        <v>0</v>
      </c>
      <c r="O23" s="33">
        <v>16077.386872750001</v>
      </c>
      <c r="P23" s="33">
        <v>0.31136845000000002</v>
      </c>
      <c r="Q23" s="33">
        <v>3.1136850000000001E-2</v>
      </c>
      <c r="R23" s="33">
        <v>1.4478349999999999E-2</v>
      </c>
      <c r="S23" s="33">
        <v>16094.449863399999</v>
      </c>
    </row>
    <row r="24" spans="2:19" x14ac:dyDescent="0.35">
      <c r="B24" s="34"/>
      <c r="C24" s="33"/>
      <c r="D24" s="33" t="s">
        <v>14</v>
      </c>
      <c r="E24" s="34">
        <v>2022</v>
      </c>
      <c r="F24" s="33">
        <v>1.35786E-2</v>
      </c>
      <c r="G24" s="33">
        <v>2.9240000000000001E-4</v>
      </c>
      <c r="H24" s="33">
        <v>1.1234473999999999</v>
      </c>
      <c r="I24" s="33">
        <v>1.3242073999999999</v>
      </c>
      <c r="J24" s="33">
        <v>0.22030500000000003</v>
      </c>
      <c r="K24" s="33">
        <v>0.53952244999999999</v>
      </c>
      <c r="L24" s="33">
        <v>0.53952244999999999</v>
      </c>
      <c r="M24" s="33">
        <v>7.2842499999999999E-3</v>
      </c>
      <c r="N24" s="33">
        <v>0</v>
      </c>
      <c r="O24" s="33">
        <v>25554.654729949998</v>
      </c>
      <c r="P24" s="33">
        <v>0.49560084999999998</v>
      </c>
      <c r="Q24" s="33">
        <v>4.9560100000000003E-2</v>
      </c>
      <c r="R24" s="33">
        <v>2.3044999999999996E-2</v>
      </c>
      <c r="S24" s="33">
        <v>25581.813655500002</v>
      </c>
    </row>
    <row r="25" spans="2:19" x14ac:dyDescent="0.35">
      <c r="B25" s="34"/>
      <c r="C25" s="33"/>
      <c r="D25" s="33" t="s">
        <v>15</v>
      </c>
      <c r="E25" s="34">
        <v>2022</v>
      </c>
      <c r="F25" s="33">
        <v>1.4914149999999999E-2</v>
      </c>
      <c r="G25" s="33">
        <v>4.2695E-4</v>
      </c>
      <c r="H25" s="33">
        <v>1.1960824000000001</v>
      </c>
      <c r="I25" s="33">
        <v>1.36209505</v>
      </c>
      <c r="J25" s="33">
        <v>0.23251125</v>
      </c>
      <c r="K25" s="33">
        <v>0.56941530000000007</v>
      </c>
      <c r="L25" s="33">
        <v>0.56941530000000007</v>
      </c>
      <c r="M25" s="33">
        <v>1.0637199999999999E-2</v>
      </c>
      <c r="N25" s="33">
        <v>0</v>
      </c>
      <c r="O25" s="33">
        <v>26925.931882050001</v>
      </c>
      <c r="P25" s="33">
        <v>0.52306015000000006</v>
      </c>
      <c r="Q25" s="33">
        <v>5.2306000000000005E-2</v>
      </c>
      <c r="R25" s="33">
        <v>2.4321849999999999E-2</v>
      </c>
      <c r="S25" s="33">
        <v>26954.595578650002</v>
      </c>
    </row>
    <row r="26" spans="2:19" x14ac:dyDescent="0.35">
      <c r="B26" s="34"/>
      <c r="C26" s="33"/>
      <c r="D26" s="33" t="s">
        <v>16</v>
      </c>
      <c r="E26" s="34">
        <v>2022</v>
      </c>
      <c r="F26" s="33">
        <v>2.04592E-2</v>
      </c>
      <c r="G26" s="33">
        <v>1.5844999999999998E-4</v>
      </c>
      <c r="H26" s="33">
        <v>0.34046680000000001</v>
      </c>
      <c r="I26" s="33">
        <v>0.4740587</v>
      </c>
      <c r="J26" s="33">
        <v>9.0525250000000002E-2</v>
      </c>
      <c r="K26" s="33">
        <v>0.22169450000000002</v>
      </c>
      <c r="L26" s="33">
        <v>0.22169450000000002</v>
      </c>
      <c r="M26" s="33">
        <v>3.9475500000000002E-3</v>
      </c>
      <c r="N26" s="33">
        <v>0</v>
      </c>
      <c r="O26" s="33">
        <v>10543.740950200001</v>
      </c>
      <c r="P26" s="33">
        <v>0.20364674999999999</v>
      </c>
      <c r="Q26" s="33">
        <v>2.0364649999999998E-2</v>
      </c>
      <c r="R26" s="33">
        <v>9.4693999999999993E-3</v>
      </c>
      <c r="S26" s="33">
        <v>10554.90079245</v>
      </c>
    </row>
    <row r="27" spans="2:19" x14ac:dyDescent="0.35">
      <c r="B27" s="34"/>
      <c r="C27" s="33"/>
      <c r="D27" s="33" t="s">
        <v>17</v>
      </c>
      <c r="E27" s="34">
        <v>2022</v>
      </c>
      <c r="F27" s="33">
        <v>5.8033700000000001E-2</v>
      </c>
      <c r="G27" s="33">
        <v>3.301E-4</v>
      </c>
      <c r="H27" s="33">
        <v>0.43065724999999999</v>
      </c>
      <c r="I27" s="33">
        <v>1.02148935</v>
      </c>
      <c r="J27" s="33">
        <v>0.17138424999999999</v>
      </c>
      <c r="K27" s="33">
        <v>0.41971649999999999</v>
      </c>
      <c r="L27" s="33">
        <v>0.41971649999999999</v>
      </c>
      <c r="M27" s="33">
        <v>8.2231500000000003E-3</v>
      </c>
      <c r="N27" s="33">
        <v>0</v>
      </c>
      <c r="O27" s="33">
        <v>19960.038352349999</v>
      </c>
      <c r="P27" s="33">
        <v>0.3855481</v>
      </c>
      <c r="Q27" s="33">
        <v>3.8554850000000002E-2</v>
      </c>
      <c r="R27" s="33">
        <v>1.7927699999999998E-2</v>
      </c>
      <c r="S27" s="33">
        <v>19981.1663883</v>
      </c>
    </row>
    <row r="28" spans="2:19" x14ac:dyDescent="0.35">
      <c r="B28" s="34"/>
      <c r="C28" s="33"/>
      <c r="D28" s="33" t="s">
        <v>18</v>
      </c>
      <c r="E28" s="34">
        <v>2022</v>
      </c>
      <c r="F28" s="33">
        <v>1.4439500000000001E-3</v>
      </c>
      <c r="G28" s="33">
        <v>4.1065000000000003E-4</v>
      </c>
      <c r="H28" s="33">
        <v>0.58400974999999999</v>
      </c>
      <c r="I28" s="33">
        <v>1.2168531</v>
      </c>
      <c r="J28" s="33">
        <v>0.19953205000000002</v>
      </c>
      <c r="K28" s="33">
        <v>0.48864989999999997</v>
      </c>
      <c r="L28" s="33">
        <v>0.48864989999999997</v>
      </c>
      <c r="M28" s="33">
        <v>1.023085E-2</v>
      </c>
      <c r="N28" s="33">
        <v>0</v>
      </c>
      <c r="O28" s="33">
        <v>23243.92705015</v>
      </c>
      <c r="P28" s="33">
        <v>0.44886974999999996</v>
      </c>
      <c r="Q28" s="33">
        <v>4.4886950000000002E-2</v>
      </c>
      <c r="R28" s="33">
        <v>2.0872100000000001E-2</v>
      </c>
      <c r="S28" s="33">
        <v>23268.525112350002</v>
      </c>
    </row>
    <row r="29" spans="2:19" x14ac:dyDescent="0.35">
      <c r="B29" s="34"/>
      <c r="C29" s="33"/>
      <c r="D29" s="33" t="s">
        <v>19</v>
      </c>
      <c r="E29" s="34">
        <v>2022</v>
      </c>
      <c r="F29" s="33">
        <v>0</v>
      </c>
      <c r="G29" s="33">
        <v>3.5454999999999997E-4</v>
      </c>
      <c r="H29" s="33">
        <v>0.7315161</v>
      </c>
      <c r="I29" s="33">
        <v>1.2308603499999999</v>
      </c>
      <c r="J29" s="33">
        <v>0.21357495000000001</v>
      </c>
      <c r="K29" s="33">
        <v>0.52304070000000003</v>
      </c>
      <c r="L29" s="33">
        <v>0.52304070000000003</v>
      </c>
      <c r="M29" s="33">
        <v>8.8331E-3</v>
      </c>
      <c r="N29" s="33">
        <v>0</v>
      </c>
      <c r="O29" s="33">
        <v>24742.61458885</v>
      </c>
      <c r="P29" s="33">
        <v>0.48046084999999999</v>
      </c>
      <c r="Q29" s="33">
        <v>4.8046100000000001E-2</v>
      </c>
      <c r="R29" s="33">
        <v>2.2341049999999998E-2</v>
      </c>
      <c r="S29" s="33">
        <v>24768.9438424</v>
      </c>
    </row>
    <row r="30" spans="2:19" x14ac:dyDescent="0.35">
      <c r="B30" s="34"/>
      <c r="C30" s="33"/>
      <c r="D30" s="33" t="s">
        <v>20</v>
      </c>
      <c r="E30" s="34">
        <v>2022</v>
      </c>
      <c r="F30" s="33">
        <v>3.65695E-3</v>
      </c>
      <c r="G30" s="33">
        <v>3.3244999999999998E-4</v>
      </c>
      <c r="H30" s="33">
        <v>1.0097241000000001</v>
      </c>
      <c r="I30" s="33">
        <v>1.3468839000000001</v>
      </c>
      <c r="J30" s="33">
        <v>0.23781830000000001</v>
      </c>
      <c r="K30" s="33">
        <v>0.58241214999999991</v>
      </c>
      <c r="L30" s="33">
        <v>0.58241214999999991</v>
      </c>
      <c r="M30" s="33">
        <v>8.2824999999999999E-3</v>
      </c>
      <c r="N30" s="33">
        <v>0</v>
      </c>
      <c r="O30" s="33">
        <v>27535.398765499998</v>
      </c>
      <c r="P30" s="33">
        <v>0.534999</v>
      </c>
      <c r="Q30" s="33">
        <v>5.3499899999999996E-2</v>
      </c>
      <c r="R30" s="33">
        <v>2.4877E-2</v>
      </c>
      <c r="S30" s="33">
        <v>27564.716708250002</v>
      </c>
    </row>
    <row r="31" spans="2:19" x14ac:dyDescent="0.35">
      <c r="B31" s="34"/>
      <c r="C31" s="33"/>
      <c r="D31" s="33" t="s">
        <v>21</v>
      </c>
      <c r="E31" s="34">
        <v>2022</v>
      </c>
      <c r="F31" s="33">
        <v>2.3906300000000002E-2</v>
      </c>
      <c r="G31" s="33">
        <v>3.0260000000000004E-4</v>
      </c>
      <c r="H31" s="33">
        <v>0.80214185000000005</v>
      </c>
      <c r="I31" s="33">
        <v>1.2695439500000001</v>
      </c>
      <c r="J31" s="33">
        <v>0.21508980000000003</v>
      </c>
      <c r="K31" s="33">
        <v>0.52675059999999996</v>
      </c>
      <c r="L31" s="33">
        <v>0.52675059999999996</v>
      </c>
      <c r="M31" s="33">
        <v>7.5388999999999994E-3</v>
      </c>
      <c r="N31" s="33">
        <v>0</v>
      </c>
      <c r="O31" s="33">
        <v>24907.584586450001</v>
      </c>
      <c r="P31" s="33">
        <v>0.48386870000000004</v>
      </c>
      <c r="Q31" s="33">
        <v>4.8386850000000002E-2</v>
      </c>
      <c r="R31" s="33">
        <v>2.2499500000000002E-2</v>
      </c>
      <c r="S31" s="33">
        <v>24934.100591800001</v>
      </c>
    </row>
    <row r="32" spans="2:19" x14ac:dyDescent="0.35">
      <c r="B32" s="34"/>
      <c r="C32" s="33"/>
      <c r="D32" s="33" t="s">
        <v>22</v>
      </c>
      <c r="E32" s="34">
        <v>2022</v>
      </c>
      <c r="F32" s="33">
        <v>3.9157999999999998E-2</v>
      </c>
      <c r="G32" s="33">
        <v>4.4075000000000001E-4</v>
      </c>
      <c r="H32" s="33">
        <v>1.2884824500000001</v>
      </c>
      <c r="I32" s="33">
        <v>1.5417455</v>
      </c>
      <c r="J32" s="33">
        <v>0.25127119999999997</v>
      </c>
      <c r="K32" s="33">
        <v>0.61535809999999991</v>
      </c>
      <c r="L32" s="33">
        <v>0.61535809999999991</v>
      </c>
      <c r="M32" s="33">
        <v>1.097975E-2</v>
      </c>
      <c r="N32" s="33">
        <v>0</v>
      </c>
      <c r="O32" s="33">
        <v>29129.8357803</v>
      </c>
      <c r="P32" s="33">
        <v>0.56526284999999987</v>
      </c>
      <c r="Q32" s="33">
        <v>5.6526300000000002E-2</v>
      </c>
      <c r="R32" s="33">
        <v>2.6284250000000002E-2</v>
      </c>
      <c r="S32" s="33">
        <v>29160.812184000002</v>
      </c>
    </row>
    <row r="33" spans="2:19" x14ac:dyDescent="0.35">
      <c r="B33" s="34"/>
      <c r="C33" s="33"/>
      <c r="D33" s="33" t="s">
        <v>23</v>
      </c>
      <c r="E33" s="34">
        <v>2022</v>
      </c>
      <c r="F33" s="2">
        <v>2.0335499999999999E-3</v>
      </c>
      <c r="G33" s="2">
        <v>3.1615000000000001E-4</v>
      </c>
      <c r="H33" s="2">
        <v>1.2309362999999998</v>
      </c>
      <c r="I33" s="2">
        <v>1.2892511</v>
      </c>
      <c r="J33" s="2">
        <v>0.22153555000000003</v>
      </c>
      <c r="K33" s="2">
        <v>0.54253605000000005</v>
      </c>
      <c r="L33" s="2">
        <v>0.54253605000000005</v>
      </c>
      <c r="M33" s="2">
        <v>7.8753999999999994E-3</v>
      </c>
      <c r="N33" s="2">
        <v>0</v>
      </c>
      <c r="O33" s="2">
        <v>25700.969723599996</v>
      </c>
      <c r="P33" s="2">
        <v>0.49836904999999998</v>
      </c>
      <c r="Q33" s="2">
        <v>4.9836900000000003E-2</v>
      </c>
      <c r="R33" s="2">
        <v>2.3173700000000002E-2</v>
      </c>
      <c r="S33" s="2">
        <v>25728.28034795</v>
      </c>
    </row>
    <row r="34" spans="2:19" x14ac:dyDescent="0.35">
      <c r="B34" s="34">
        <v>103</v>
      </c>
      <c r="C34" s="33" t="s">
        <v>91</v>
      </c>
      <c r="D34" s="33" t="s">
        <v>23</v>
      </c>
      <c r="E34" s="34">
        <v>2021</v>
      </c>
      <c r="F34" s="33">
        <v>4.7445000000000001E-2</v>
      </c>
      <c r="G34" s="33">
        <v>2.0000000000000001E-4</v>
      </c>
      <c r="H34" s="33">
        <v>0.12120499999999999</v>
      </c>
      <c r="I34" s="33">
        <v>0.59615499999999999</v>
      </c>
      <c r="J34" s="33">
        <v>0.222</v>
      </c>
      <c r="K34" s="33">
        <v>0.7865700000000001</v>
      </c>
      <c r="L34" s="33">
        <v>0.7865700000000001</v>
      </c>
      <c r="M34" s="33">
        <v>5.0099999999999997E-3</v>
      </c>
      <c r="N34" s="33">
        <v>0.41950500000000002</v>
      </c>
      <c r="O34" s="33">
        <v>15308.971680000001</v>
      </c>
      <c r="P34" s="33">
        <v>0.26274000000000003</v>
      </c>
      <c r="Q34" s="33">
        <v>2.6275E-2</v>
      </c>
      <c r="R34" s="33">
        <v>1.2215E-2</v>
      </c>
      <c r="S34" s="33">
        <v>15323.369905</v>
      </c>
    </row>
    <row r="35" spans="2:19" x14ac:dyDescent="0.35">
      <c r="B35" s="34"/>
      <c r="C35" s="33"/>
      <c r="D35" s="33" t="s">
        <v>24</v>
      </c>
      <c r="E35" s="34">
        <v>2021</v>
      </c>
      <c r="F35" s="33">
        <v>0.148675</v>
      </c>
      <c r="G35" s="33">
        <v>2.2499999999999999E-4</v>
      </c>
      <c r="H35" s="33">
        <v>0.48510500000000001</v>
      </c>
      <c r="I35" s="33">
        <v>0.96177499999999994</v>
      </c>
      <c r="J35" s="33">
        <v>0.33744000000000002</v>
      </c>
      <c r="K35" s="33">
        <v>1.195595</v>
      </c>
      <c r="L35" s="33">
        <v>1.195595</v>
      </c>
      <c r="M35" s="33">
        <v>5.6649999999999999E-3</v>
      </c>
      <c r="N35" s="33">
        <v>0.63764999999999994</v>
      </c>
      <c r="O35" s="33">
        <v>21104.904435</v>
      </c>
      <c r="P35" s="33">
        <v>0.39937</v>
      </c>
      <c r="Q35" s="33">
        <v>3.9935000000000005E-2</v>
      </c>
      <c r="R35" s="33">
        <v>1.857E-2</v>
      </c>
      <c r="S35" s="33">
        <v>21126.789850000001</v>
      </c>
    </row>
    <row r="36" spans="2:19" x14ac:dyDescent="0.35">
      <c r="B36" s="34"/>
      <c r="C36" s="33"/>
      <c r="D36" s="33" t="s">
        <v>13</v>
      </c>
      <c r="E36" s="34">
        <v>2022</v>
      </c>
      <c r="F36" s="33">
        <v>0.15227684999999999</v>
      </c>
      <c r="G36" s="33">
        <v>2.5710000000000002E-4</v>
      </c>
      <c r="H36" s="33">
        <v>0.60250615000000007</v>
      </c>
      <c r="I36" s="33">
        <v>1.1263803000000001</v>
      </c>
      <c r="J36" s="33">
        <v>1.3918600000000001E-2</v>
      </c>
      <c r="K36" s="33">
        <v>6.9592899999999999E-2</v>
      </c>
      <c r="L36" s="33">
        <v>6.9592899999999999E-2</v>
      </c>
      <c r="M36" s="33">
        <v>6.4057999999999997E-3</v>
      </c>
      <c r="N36" s="33">
        <v>0</v>
      </c>
      <c r="O36" s="33">
        <v>20990.211369249999</v>
      </c>
      <c r="P36" s="33">
        <v>0.40661840000000005</v>
      </c>
      <c r="Q36" s="33">
        <v>4.0661849999999999E-2</v>
      </c>
      <c r="R36" s="33">
        <v>1.8907400000000001E-2</v>
      </c>
      <c r="S36" s="33">
        <v>21012.494056399999</v>
      </c>
    </row>
    <row r="37" spans="2:19" x14ac:dyDescent="0.35">
      <c r="B37" s="34"/>
      <c r="C37" s="33"/>
      <c r="D37" s="33" t="s">
        <v>14</v>
      </c>
      <c r="E37" s="34">
        <v>2022</v>
      </c>
      <c r="F37" s="33">
        <v>0.30517729999999998</v>
      </c>
      <c r="G37" s="33">
        <v>2.1965E-4</v>
      </c>
      <c r="H37" s="33">
        <v>0.1862058</v>
      </c>
      <c r="I37" s="33">
        <v>0.91266060000000004</v>
      </c>
      <c r="J37" s="33">
        <v>4.3773100000000002E-2</v>
      </c>
      <c r="K37" s="33">
        <v>0.21886555000000002</v>
      </c>
      <c r="L37" s="33">
        <v>0.21886555000000002</v>
      </c>
      <c r="M37" s="33">
        <v>5.4715499999999995E-3</v>
      </c>
      <c r="N37" s="33">
        <v>0</v>
      </c>
      <c r="O37" s="33">
        <v>17766.907785950003</v>
      </c>
      <c r="P37" s="33">
        <v>0.34465384999999998</v>
      </c>
      <c r="Q37" s="33">
        <v>3.44654E-2</v>
      </c>
      <c r="R37" s="33">
        <v>1.6026099999999998E-2</v>
      </c>
      <c r="S37" s="33">
        <v>17785.794815650002</v>
      </c>
    </row>
    <row r="38" spans="2:19" x14ac:dyDescent="0.35">
      <c r="B38" s="34"/>
      <c r="C38" s="33"/>
      <c r="D38" s="33" t="s">
        <v>15</v>
      </c>
      <c r="E38" s="34">
        <v>2022</v>
      </c>
      <c r="F38" s="33">
        <v>0.1649458</v>
      </c>
      <c r="G38" s="33">
        <v>3.7140000000000003E-4</v>
      </c>
      <c r="H38" s="33">
        <v>0.53390905</v>
      </c>
      <c r="I38" s="33">
        <v>1.2106302499999999</v>
      </c>
      <c r="J38" s="33">
        <v>5.8391399999999996E-2</v>
      </c>
      <c r="K38" s="33">
        <v>0.29195700000000002</v>
      </c>
      <c r="L38" s="33">
        <v>0.29195700000000002</v>
      </c>
      <c r="M38" s="33">
        <v>9.2522500000000001E-3</v>
      </c>
      <c r="N38" s="33">
        <v>0</v>
      </c>
      <c r="O38" s="33">
        <v>23668.57561915</v>
      </c>
      <c r="P38" s="33">
        <v>0.45975305</v>
      </c>
      <c r="Q38" s="33">
        <v>4.5975299999999997E-2</v>
      </c>
      <c r="R38" s="33">
        <v>2.1378099999999997E-2</v>
      </c>
      <c r="S38" s="33">
        <v>23693.770085850003</v>
      </c>
    </row>
    <row r="39" spans="2:19" x14ac:dyDescent="0.35">
      <c r="B39" s="34"/>
      <c r="C39" s="33"/>
      <c r="D39" s="33" t="s">
        <v>16</v>
      </c>
      <c r="E39" s="34">
        <v>2022</v>
      </c>
      <c r="F39" s="33">
        <v>0.10342860000000001</v>
      </c>
      <c r="G39" s="33">
        <v>1.7100000000000001E-4</v>
      </c>
      <c r="H39" s="33">
        <v>0.19596125</v>
      </c>
      <c r="I39" s="33">
        <v>0.51524185</v>
      </c>
      <c r="J39" s="33">
        <v>2.7484350000000001E-2</v>
      </c>
      <c r="K39" s="33">
        <v>0.13742174999999998</v>
      </c>
      <c r="L39" s="33">
        <v>0.13742174999999998</v>
      </c>
      <c r="M39" s="33">
        <v>4.2605999999999998E-3</v>
      </c>
      <c r="N39" s="33">
        <v>0</v>
      </c>
      <c r="O39" s="33">
        <v>11204.6161409</v>
      </c>
      <c r="P39" s="33">
        <v>0.21640195000000001</v>
      </c>
      <c r="Q39" s="33">
        <v>2.1640199999999998E-2</v>
      </c>
      <c r="R39" s="33">
        <v>1.00625E-2</v>
      </c>
      <c r="S39" s="33">
        <v>11216.474968449998</v>
      </c>
    </row>
    <row r="40" spans="2:19" x14ac:dyDescent="0.35">
      <c r="B40" s="34"/>
      <c r="C40" s="33"/>
      <c r="D40" s="33" t="s">
        <v>17</v>
      </c>
      <c r="E40" s="34">
        <v>2022</v>
      </c>
      <c r="F40" s="33">
        <v>6.2292850000000004E-2</v>
      </c>
      <c r="G40" s="33">
        <v>3.5170000000000004E-4</v>
      </c>
      <c r="H40" s="33">
        <v>0.37630629999999998</v>
      </c>
      <c r="I40" s="33">
        <v>1.1056921</v>
      </c>
      <c r="J40" s="33">
        <v>5.2527500000000005E-2</v>
      </c>
      <c r="K40" s="33">
        <v>0.26263759999999997</v>
      </c>
      <c r="L40" s="33">
        <v>0.26263759999999997</v>
      </c>
      <c r="M40" s="33">
        <v>8.761950000000001E-3</v>
      </c>
      <c r="N40" s="33">
        <v>0</v>
      </c>
      <c r="O40" s="33">
        <v>21411.1598982</v>
      </c>
      <c r="P40" s="33">
        <v>0.41358300000000003</v>
      </c>
      <c r="Q40" s="33">
        <v>4.1358300000000001E-2</v>
      </c>
      <c r="R40" s="33">
        <v>1.9231249999999998E-2</v>
      </c>
      <c r="S40" s="33">
        <v>21433.824244900003</v>
      </c>
    </row>
    <row r="41" spans="2:19" x14ac:dyDescent="0.35">
      <c r="B41" s="34"/>
      <c r="C41" s="33"/>
      <c r="D41" s="33" t="s">
        <v>18</v>
      </c>
      <c r="E41" s="34">
        <v>2022</v>
      </c>
      <c r="F41" s="33">
        <v>4.5529050000000001E-2</v>
      </c>
      <c r="G41" s="33">
        <v>4.2245000000000005E-4</v>
      </c>
      <c r="H41" s="33">
        <v>0.46740194999999995</v>
      </c>
      <c r="I41" s="33">
        <v>1.2847139999999999</v>
      </c>
      <c r="J41" s="33">
        <v>5.8501649999999995E-2</v>
      </c>
      <c r="K41" s="33">
        <v>0.29250829999999994</v>
      </c>
      <c r="L41" s="33">
        <v>0.29250829999999994</v>
      </c>
      <c r="M41" s="33">
        <v>1.052385E-2</v>
      </c>
      <c r="N41" s="33">
        <v>0</v>
      </c>
      <c r="O41" s="33">
        <v>23852.615896300002</v>
      </c>
      <c r="P41" s="33">
        <v>0.46062110000000006</v>
      </c>
      <c r="Q41" s="33">
        <v>4.6062099999999995E-2</v>
      </c>
      <c r="R41" s="33">
        <v>2.14185E-2</v>
      </c>
      <c r="S41" s="33">
        <v>23877.85793405</v>
      </c>
    </row>
    <row r="42" spans="2:19" x14ac:dyDescent="0.35">
      <c r="B42" s="34"/>
      <c r="C42" s="33"/>
      <c r="D42" s="33" t="s">
        <v>19</v>
      </c>
      <c r="E42" s="34">
        <v>2022</v>
      </c>
      <c r="F42" s="33">
        <v>5.1399449999999999E-2</v>
      </c>
      <c r="G42" s="33">
        <v>3.5145E-4</v>
      </c>
      <c r="H42" s="33">
        <v>0.4921952</v>
      </c>
      <c r="I42" s="33">
        <v>1.2357952000000001</v>
      </c>
      <c r="J42" s="33">
        <v>6.0518749999999996E-2</v>
      </c>
      <c r="K42" s="33">
        <v>0.30259365000000005</v>
      </c>
      <c r="L42" s="33">
        <v>0.30259365000000005</v>
      </c>
      <c r="M42" s="33">
        <v>8.7552500000000009E-3</v>
      </c>
      <c r="N42" s="33">
        <v>0</v>
      </c>
      <c r="O42" s="33">
        <v>24538.806781200001</v>
      </c>
      <c r="P42" s="33">
        <v>0.47650290000000001</v>
      </c>
      <c r="Q42" s="33">
        <v>4.76503E-2</v>
      </c>
      <c r="R42" s="33">
        <v>2.2157E-2</v>
      </c>
      <c r="S42" s="33">
        <v>24564.9191402</v>
      </c>
    </row>
    <row r="43" spans="2:19" x14ac:dyDescent="0.35">
      <c r="B43" s="34"/>
      <c r="C43" s="33"/>
      <c r="D43" s="33" t="s">
        <v>20</v>
      </c>
      <c r="E43" s="34">
        <v>2022</v>
      </c>
      <c r="F43" s="33">
        <v>0.10065465</v>
      </c>
      <c r="G43" s="33">
        <v>3.2430000000000002E-4</v>
      </c>
      <c r="H43" s="33">
        <v>0.6166355</v>
      </c>
      <c r="I43" s="33">
        <v>1.3568801500000001</v>
      </c>
      <c r="J43" s="33">
        <v>6.6552899999999998E-2</v>
      </c>
      <c r="K43" s="33">
        <v>0.33276450000000002</v>
      </c>
      <c r="L43" s="33">
        <v>0.33276450000000002</v>
      </c>
      <c r="M43" s="33">
        <v>8.0791500000000002E-3</v>
      </c>
      <c r="N43" s="33">
        <v>0</v>
      </c>
      <c r="O43" s="33">
        <v>26969.843839100002</v>
      </c>
      <c r="P43" s="33">
        <v>0.52401374999999994</v>
      </c>
      <c r="Q43" s="33">
        <v>5.2401400000000001E-2</v>
      </c>
      <c r="R43" s="33">
        <v>2.4366200000000001E-2</v>
      </c>
      <c r="S43" s="33">
        <v>26998.559793</v>
      </c>
    </row>
    <row r="44" spans="2:19" x14ac:dyDescent="0.35">
      <c r="B44" s="34"/>
      <c r="C44" s="33"/>
      <c r="D44" s="33" t="s">
        <v>21</v>
      </c>
      <c r="E44" s="34">
        <v>2022</v>
      </c>
      <c r="F44" s="33">
        <v>5.4819049999999994E-2</v>
      </c>
      <c r="G44" s="33">
        <v>2.9815000000000001E-4</v>
      </c>
      <c r="H44" s="33">
        <v>0.49385349999999995</v>
      </c>
      <c r="I44" s="33">
        <v>1.31233735</v>
      </c>
      <c r="J44" s="33">
        <v>6.0494450000000005E-2</v>
      </c>
      <c r="K44" s="33">
        <v>0.30247225000000005</v>
      </c>
      <c r="L44" s="33">
        <v>0.30247225000000005</v>
      </c>
      <c r="M44" s="33">
        <v>7.42795E-3</v>
      </c>
      <c r="N44" s="33">
        <v>0</v>
      </c>
      <c r="O44" s="33">
        <v>24518.188033300001</v>
      </c>
      <c r="P44" s="33">
        <v>0.47631174999999998</v>
      </c>
      <c r="Q44" s="33">
        <v>4.7631199999999999E-2</v>
      </c>
      <c r="R44" s="33">
        <v>2.21481E-2</v>
      </c>
      <c r="S44" s="33">
        <v>24544.289917550002</v>
      </c>
    </row>
    <row r="45" spans="2:19" x14ac:dyDescent="0.35">
      <c r="D45" s="33" t="s">
        <v>22</v>
      </c>
      <c r="E45" s="34">
        <v>2022</v>
      </c>
      <c r="F45" s="33">
        <v>0.1320453</v>
      </c>
      <c r="G45" s="33">
        <v>4.3519999999999995E-4</v>
      </c>
      <c r="H45" s="33">
        <v>0.9041577999999999</v>
      </c>
      <c r="I45" s="33">
        <v>1.5236164000000001</v>
      </c>
      <c r="J45" s="33">
        <v>7.083745000000001E-2</v>
      </c>
      <c r="K45" s="33">
        <v>0.35418729999999998</v>
      </c>
      <c r="L45" s="33">
        <v>0.35418729999999998</v>
      </c>
      <c r="M45" s="33">
        <v>1.084245E-2</v>
      </c>
      <c r="N45" s="33">
        <v>0</v>
      </c>
      <c r="O45" s="33">
        <v>28742.499274400001</v>
      </c>
      <c r="P45" s="33">
        <v>0.5577489000000001</v>
      </c>
      <c r="Q45" s="33">
        <v>5.5774900000000002E-2</v>
      </c>
      <c r="R45" s="33">
        <v>2.5934850000000002E-2</v>
      </c>
      <c r="S45" s="33">
        <v>28773.0639137</v>
      </c>
    </row>
    <row r="46" spans="2:19" x14ac:dyDescent="0.35">
      <c r="D46" s="33" t="s">
        <v>23</v>
      </c>
      <c r="E46" s="34">
        <v>2022</v>
      </c>
      <c r="F46" s="2">
        <v>0.12499394999999999</v>
      </c>
      <c r="G46" s="2">
        <v>3.0125000000000003E-4</v>
      </c>
      <c r="H46" s="2">
        <v>0.66648065000000001</v>
      </c>
      <c r="I46" s="2">
        <v>1.1850370499999998</v>
      </c>
      <c r="J46" s="2">
        <v>5.8522350000000001E-2</v>
      </c>
      <c r="K46" s="2">
        <v>0.29261170000000003</v>
      </c>
      <c r="L46" s="2">
        <v>0.29261170000000003</v>
      </c>
      <c r="M46" s="2">
        <v>7.5051500000000004E-3</v>
      </c>
      <c r="N46" s="2">
        <v>0</v>
      </c>
      <c r="O46" s="2">
        <v>23762.395920249997</v>
      </c>
      <c r="P46" s="2">
        <v>0.46078399999999997</v>
      </c>
      <c r="Q46" s="2">
        <v>4.6078400000000005E-2</v>
      </c>
      <c r="R46" s="2">
        <v>2.1426049999999999E-2</v>
      </c>
      <c r="S46" s="33">
        <v>23787.646883699996</v>
      </c>
    </row>
    <row r="47" spans="2:19" x14ac:dyDescent="0.35">
      <c r="B47" s="34">
        <v>105</v>
      </c>
      <c r="C47" s="33" t="s">
        <v>90</v>
      </c>
      <c r="D47" s="33" t="s">
        <v>23</v>
      </c>
      <c r="E47" s="34">
        <v>2021</v>
      </c>
      <c r="F47" s="33">
        <v>8.5000000000000006E-5</v>
      </c>
      <c r="G47" s="33">
        <v>0</v>
      </c>
      <c r="H47" s="33">
        <v>0</v>
      </c>
      <c r="I47" s="33">
        <v>3.8999999999999999E-4</v>
      </c>
      <c r="J47" s="33">
        <v>1.0000000000000001E-5</v>
      </c>
      <c r="K47" s="33">
        <v>1.0000000000000001E-5</v>
      </c>
      <c r="L47" s="33">
        <v>1.0000000000000001E-5</v>
      </c>
      <c r="M47" s="33">
        <v>0</v>
      </c>
      <c r="N47" s="33">
        <v>5.0000000000000004E-6</v>
      </c>
      <c r="O47" s="33">
        <v>8.4595000000000004E-2</v>
      </c>
      <c r="P47" s="33">
        <v>5.0000000000000004E-6</v>
      </c>
      <c r="Q47" s="33">
        <v>0</v>
      </c>
      <c r="R47" s="33">
        <v>0</v>
      </c>
      <c r="S47" s="33">
        <v>8.4884999999999988E-2</v>
      </c>
    </row>
    <row r="48" spans="2:19" x14ac:dyDescent="0.35">
      <c r="B48" s="34"/>
      <c r="C48" s="33"/>
      <c r="D48" s="33" t="s">
        <v>24</v>
      </c>
      <c r="E48" s="34">
        <v>2021</v>
      </c>
      <c r="F48" s="33">
        <v>1.0499999999999999E-4</v>
      </c>
      <c r="G48" s="33">
        <v>0</v>
      </c>
      <c r="H48" s="33">
        <v>0</v>
      </c>
      <c r="I48" s="33">
        <v>4.8999999999999998E-4</v>
      </c>
      <c r="J48" s="33">
        <v>1.0000000000000001E-5</v>
      </c>
      <c r="K48" s="33">
        <v>1.0000000000000001E-5</v>
      </c>
      <c r="L48" s="33">
        <v>1.0000000000000001E-5</v>
      </c>
      <c r="M48" s="33">
        <v>0</v>
      </c>
      <c r="N48" s="33">
        <v>1.0000000000000001E-5</v>
      </c>
      <c r="O48" s="33">
        <v>0.10713500000000001</v>
      </c>
      <c r="P48" s="33">
        <v>5.0000000000000004E-6</v>
      </c>
      <c r="Q48" s="33">
        <v>0</v>
      </c>
      <c r="R48" s="33">
        <v>0</v>
      </c>
      <c r="S48" s="33">
        <v>0.1075</v>
      </c>
    </row>
    <row r="49" spans="2:19" x14ac:dyDescent="0.35">
      <c r="B49" s="34"/>
      <c r="C49" s="33"/>
      <c r="D49" s="33" t="s">
        <v>13</v>
      </c>
      <c r="E49" s="34">
        <v>2022</v>
      </c>
      <c r="F49" s="33">
        <v>1.4759700176366971E-4</v>
      </c>
      <c r="G49" s="33">
        <v>0</v>
      </c>
      <c r="H49" s="33">
        <v>0</v>
      </c>
      <c r="I49" s="33">
        <v>6.9960978835979445E-4</v>
      </c>
      <c r="J49" s="33">
        <v>1.7711640211640361E-5</v>
      </c>
      <c r="K49" s="33">
        <v>1.7003174603174753E-5</v>
      </c>
      <c r="L49" s="33">
        <v>1.5940476190476329E-5</v>
      </c>
      <c r="M49" s="33">
        <v>1.5457392979942829E-6</v>
      </c>
      <c r="N49" s="33">
        <v>1.1807760141093576E-5</v>
      </c>
      <c r="O49" s="33">
        <v>0.15282884205680133</v>
      </c>
      <c r="P49" s="33">
        <v>6.1991147400000535E-6</v>
      </c>
      <c r="Q49" s="33">
        <v>1.2398229480000108E-6</v>
      </c>
      <c r="R49" s="33">
        <v>3.3499102000000293E-6</v>
      </c>
      <c r="S49" s="33">
        <v>0.15335328716380534</v>
      </c>
    </row>
    <row r="50" spans="2:19" x14ac:dyDescent="0.35">
      <c r="B50" s="34"/>
      <c r="C50" s="33"/>
      <c r="D50" s="33" t="s">
        <v>14</v>
      </c>
      <c r="E50" s="34">
        <v>2022</v>
      </c>
      <c r="F50" s="33">
        <v>9.6505731922397946E-5</v>
      </c>
      <c r="G50" s="33">
        <v>0</v>
      </c>
      <c r="H50" s="33">
        <v>0</v>
      </c>
      <c r="I50" s="33">
        <v>4.5743716931216627E-4</v>
      </c>
      <c r="J50" s="33">
        <v>1.1580687830687753E-5</v>
      </c>
      <c r="K50" s="33">
        <v>1.1117460317460243E-5</v>
      </c>
      <c r="L50" s="33">
        <v>1.0422619047618975E-5</v>
      </c>
      <c r="M50" s="33">
        <v>1.0106756948424001E-6</v>
      </c>
      <c r="N50" s="33">
        <v>7.7204585537918351E-6</v>
      </c>
      <c r="O50" s="33">
        <v>9.9926550575599321E-2</v>
      </c>
      <c r="P50" s="33">
        <v>4.0532673299999726E-6</v>
      </c>
      <c r="Q50" s="33">
        <v>8.1065346599999449E-7</v>
      </c>
      <c r="R50" s="33">
        <v>2.1903258999999856E-6</v>
      </c>
      <c r="S50" s="33">
        <v>0.10026945699171734</v>
      </c>
    </row>
    <row r="51" spans="2:19" x14ac:dyDescent="0.35">
      <c r="B51" s="34"/>
      <c r="C51" s="33"/>
      <c r="D51" s="33" t="s">
        <v>15</v>
      </c>
      <c r="E51" s="34">
        <v>2022</v>
      </c>
      <c r="F51" s="33">
        <v>7.1649029982366705E-5</v>
      </c>
      <c r="G51" s="33">
        <v>0</v>
      </c>
      <c r="H51" s="33">
        <v>0</v>
      </c>
      <c r="I51" s="33">
        <v>3.3174603174604601E-4</v>
      </c>
      <c r="J51" s="33">
        <v>1.1772486772487898E-5</v>
      </c>
      <c r="K51" s="33">
        <v>1.1301587301588383E-5</v>
      </c>
      <c r="L51" s="33">
        <v>1.0595238095239108E-5</v>
      </c>
      <c r="M51" s="33">
        <v>7.1053214183383727E-7</v>
      </c>
      <c r="N51" s="33">
        <v>6.3602292768963561E-6</v>
      </c>
      <c r="O51" s="33">
        <v>7.0251047263602595E-2</v>
      </c>
      <c r="P51" s="33">
        <v>2.8495557300001058E-6</v>
      </c>
      <c r="Q51" s="33">
        <v>5.699111460000211E-7</v>
      </c>
      <c r="R51" s="33">
        <v>1.539857900000057E-6</v>
      </c>
      <c r="S51" s="33">
        <v>7.049211967836061E-2</v>
      </c>
    </row>
    <row r="52" spans="2:19" x14ac:dyDescent="0.35">
      <c r="B52" s="34"/>
      <c r="C52" s="33"/>
      <c r="D52" s="33" t="s">
        <v>16</v>
      </c>
      <c r="E52" s="34">
        <v>2022</v>
      </c>
      <c r="F52" s="33">
        <v>7.3798500881834856E-5</v>
      </c>
      <c r="G52" s="33">
        <v>0</v>
      </c>
      <c r="H52" s="33">
        <v>0</v>
      </c>
      <c r="I52" s="33">
        <v>3.4980489417989723E-4</v>
      </c>
      <c r="J52" s="33">
        <v>8.8558201058201807E-6</v>
      </c>
      <c r="K52" s="33">
        <v>8.5015873015873763E-6</v>
      </c>
      <c r="L52" s="33">
        <v>7.9702380952381647E-6</v>
      </c>
      <c r="M52" s="33">
        <v>7.7286964899714143E-7</v>
      </c>
      <c r="N52" s="33">
        <v>5.903880070546788E-6</v>
      </c>
      <c r="O52" s="33">
        <v>7.6414421028400667E-2</v>
      </c>
      <c r="P52" s="33">
        <v>3.0995573700000268E-6</v>
      </c>
      <c r="Q52" s="33">
        <v>6.199114740000054E-7</v>
      </c>
      <c r="R52" s="33">
        <v>1.6749551000000146E-6</v>
      </c>
      <c r="S52" s="33">
        <v>7.6676643581902668E-2</v>
      </c>
    </row>
    <row r="53" spans="2:19" x14ac:dyDescent="0.35">
      <c r="B53" s="34"/>
      <c r="C53" s="33"/>
      <c r="D53" s="33" t="s">
        <v>17</v>
      </c>
      <c r="E53" s="34">
        <v>2022</v>
      </c>
      <c r="F53" s="33">
        <v>1.0785934744267948E-4</v>
      </c>
      <c r="G53" s="33">
        <v>0</v>
      </c>
      <c r="H53" s="33">
        <v>0</v>
      </c>
      <c r="I53" s="33">
        <v>5.1125330687830069E-4</v>
      </c>
      <c r="J53" s="33">
        <v>1.2943121693121535E-5</v>
      </c>
      <c r="K53" s="33">
        <v>1.2425396825396677E-5</v>
      </c>
      <c r="L53" s="33">
        <v>1.1648809523809383E-5</v>
      </c>
      <c r="M53" s="33">
        <v>1.1295787177650295E-6</v>
      </c>
      <c r="N53" s="33">
        <v>8.6287477954143591E-6</v>
      </c>
      <c r="O53" s="33">
        <v>0.11168261534919866</v>
      </c>
      <c r="P53" s="33">
        <v>4.5301223099999457E-6</v>
      </c>
      <c r="Q53" s="33">
        <v>9.0602446199998909E-7</v>
      </c>
      <c r="R53" s="33">
        <v>2.4480112999999704E-6</v>
      </c>
      <c r="S53" s="33">
        <v>0.11206586369662466</v>
      </c>
    </row>
    <row r="54" spans="2:19" x14ac:dyDescent="0.35">
      <c r="B54" s="34"/>
      <c r="C54" s="33"/>
      <c r="D54" s="33" t="s">
        <v>18</v>
      </c>
      <c r="E54" s="34">
        <v>2022</v>
      </c>
      <c r="F54" s="33">
        <v>5.6768077601410936E-5</v>
      </c>
      <c r="G54" s="33">
        <v>0</v>
      </c>
      <c r="H54" s="33">
        <v>0</v>
      </c>
      <c r="I54" s="33">
        <v>2.6908068783068785E-4</v>
      </c>
      <c r="J54" s="33">
        <v>6.8121693121693111E-6</v>
      </c>
      <c r="K54" s="33">
        <v>6.5396825396825397E-6</v>
      </c>
      <c r="L54" s="33">
        <v>6.13095238095238E-6</v>
      </c>
      <c r="M54" s="33">
        <v>5.9451511461318045E-7</v>
      </c>
      <c r="N54" s="33">
        <v>4.5414462081128741E-6</v>
      </c>
      <c r="O54" s="33">
        <v>5.8780323867999994E-2</v>
      </c>
      <c r="P54" s="33">
        <v>2.3842748999999998E-6</v>
      </c>
      <c r="Q54" s="33">
        <v>4.7685498E-7</v>
      </c>
      <c r="R54" s="33">
        <v>1.2884269999999999E-6</v>
      </c>
      <c r="S54" s="33">
        <v>5.8982033524539998E-2</v>
      </c>
    </row>
    <row r="55" spans="2:19" x14ac:dyDescent="0.35">
      <c r="B55" s="34"/>
      <c r="C55" s="33"/>
      <c r="D55" s="33" t="s">
        <v>19</v>
      </c>
      <c r="E55" s="34">
        <v>2022</v>
      </c>
      <c r="F55" s="33">
        <v>2.2328777189888321E-4</v>
      </c>
      <c r="G55" s="33">
        <v>0</v>
      </c>
      <c r="H55" s="33">
        <v>0</v>
      </c>
      <c r="I55" s="33">
        <v>1.0583840388007065E-3</v>
      </c>
      <c r="J55" s="33">
        <v>2.6794532627865984E-5</v>
      </c>
      <c r="K55" s="33">
        <v>2.5722751322751347E-5</v>
      </c>
      <c r="L55" s="33">
        <v>2.4115079365079384E-5</v>
      </c>
      <c r="M55" s="33">
        <v>2.3384261174785123E-6</v>
      </c>
      <c r="N55" s="33">
        <v>1.7863021751910655E-5</v>
      </c>
      <c r="O55" s="33">
        <v>0.23120260721413355</v>
      </c>
      <c r="P55" s="33">
        <v>9.3781479400000084E-6</v>
      </c>
      <c r="Q55" s="33">
        <v>1.8756295880000018E-6</v>
      </c>
      <c r="R55" s="33">
        <v>5.0678128666666716E-6</v>
      </c>
      <c r="S55" s="33">
        <v>0.23199599852985756</v>
      </c>
    </row>
    <row r="56" spans="2:19" x14ac:dyDescent="0.35">
      <c r="B56" s="34"/>
      <c r="C56" s="33"/>
      <c r="D56" s="33" t="s">
        <v>20</v>
      </c>
      <c r="E56" s="34">
        <v>2022</v>
      </c>
      <c r="F56" s="33">
        <v>2.2328777189888321E-4</v>
      </c>
      <c r="G56" s="33">
        <v>0</v>
      </c>
      <c r="H56" s="33">
        <v>0</v>
      </c>
      <c r="I56" s="33">
        <v>1.0583840388007065E-3</v>
      </c>
      <c r="J56" s="33">
        <v>2.6794532627865984E-5</v>
      </c>
      <c r="K56" s="33">
        <v>2.5722751322751347E-5</v>
      </c>
      <c r="L56" s="33">
        <v>2.4115079365079384E-5</v>
      </c>
      <c r="M56" s="33">
        <v>2.3384261174785123E-6</v>
      </c>
      <c r="N56" s="33">
        <v>1.7863021751910655E-5</v>
      </c>
      <c r="O56" s="33">
        <v>0.23120260721413355</v>
      </c>
      <c r="P56" s="33">
        <v>9.3781479400000084E-6</v>
      </c>
      <c r="Q56" s="33">
        <v>1.8756295880000018E-6</v>
      </c>
      <c r="R56" s="33">
        <v>5.0678128666666716E-6</v>
      </c>
      <c r="S56" s="33">
        <v>0.23199599852985756</v>
      </c>
    </row>
    <row r="57" spans="2:19" x14ac:dyDescent="0.35">
      <c r="B57" s="34"/>
      <c r="C57" s="33"/>
      <c r="D57" s="33" t="s">
        <v>21</v>
      </c>
      <c r="E57" s="34">
        <v>2022</v>
      </c>
      <c r="F57" s="33">
        <v>2.2328777189888321E-4</v>
      </c>
      <c r="G57" s="33">
        <v>0</v>
      </c>
      <c r="H57" s="33">
        <v>0</v>
      </c>
      <c r="I57" s="33">
        <v>1.0583840388007065E-3</v>
      </c>
      <c r="J57" s="33">
        <v>2.6794532627865984E-5</v>
      </c>
      <c r="K57" s="33">
        <v>2.5722751322751347E-5</v>
      </c>
      <c r="L57" s="33">
        <v>2.4115079365079384E-5</v>
      </c>
      <c r="M57" s="33">
        <v>2.3384261174785123E-6</v>
      </c>
      <c r="N57" s="33">
        <v>1.7863021751910655E-5</v>
      </c>
      <c r="O57" s="33">
        <v>0.23120260721413355</v>
      </c>
      <c r="P57" s="33">
        <v>9.3781479400000084E-6</v>
      </c>
      <c r="Q57" s="33">
        <v>1.8756295880000018E-6</v>
      </c>
      <c r="R57" s="33">
        <v>5.0678128666666716E-6</v>
      </c>
      <c r="S57" s="33">
        <v>0.23199599852985756</v>
      </c>
    </row>
    <row r="58" spans="2:19" x14ac:dyDescent="0.35">
      <c r="B58" s="34"/>
      <c r="C58" s="33"/>
      <c r="D58" s="33" t="s">
        <v>22</v>
      </c>
      <c r="E58" s="34">
        <v>2022</v>
      </c>
      <c r="F58" s="33">
        <v>2.355599647266309E-4</v>
      </c>
      <c r="G58" s="33">
        <v>0</v>
      </c>
      <c r="H58" s="33">
        <v>0</v>
      </c>
      <c r="I58" s="33">
        <v>1.1060604056437372E-3</v>
      </c>
      <c r="J58" s="33">
        <v>3.2499999999999699E-5</v>
      </c>
      <c r="K58" s="33">
        <v>3.1199999999999708E-5</v>
      </c>
      <c r="L58" s="33">
        <v>2.9249999999999728E-5</v>
      </c>
      <c r="M58" s="33">
        <v>2.4138468051575913E-6</v>
      </c>
      <c r="N58" s="33">
        <v>1.9682539682539593E-5</v>
      </c>
      <c r="O58" s="33">
        <v>0.23865952855919981</v>
      </c>
      <c r="P58" s="33">
        <v>9.6806190599999909E-6</v>
      </c>
      <c r="Q58" s="33">
        <v>1.9361238119999983E-6</v>
      </c>
      <c r="R58" s="33">
        <v>5.2312637999999951E-6</v>
      </c>
      <c r="S58" s="33">
        <v>0.2394785089316758</v>
      </c>
    </row>
    <row r="59" spans="2:19" x14ac:dyDescent="0.35">
      <c r="B59" s="34"/>
      <c r="C59" s="33"/>
      <c r="D59" s="33" t="s">
        <v>23</v>
      </c>
      <c r="E59" s="34">
        <v>2022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</row>
    <row r="60" spans="2:19" x14ac:dyDescent="0.35">
      <c r="B60" s="34">
        <v>106</v>
      </c>
      <c r="C60" s="33" t="s">
        <v>89</v>
      </c>
      <c r="D60" s="33" t="s">
        <v>23</v>
      </c>
      <c r="E60" s="34">
        <v>2021</v>
      </c>
      <c r="F60" s="33">
        <v>7.820444406666667E-5</v>
      </c>
      <c r="G60" s="33">
        <v>2.4497152992000015E-8</v>
      </c>
      <c r="H60" s="33">
        <v>0</v>
      </c>
      <c r="I60" s="33">
        <v>2.9894841773333262E-4</v>
      </c>
      <c r="J60" s="33">
        <v>9.0908462666666464E-6</v>
      </c>
      <c r="K60" s="33">
        <v>8.7271764666666455E-6</v>
      </c>
      <c r="L60" s="33">
        <v>8.1817510666666491E-6</v>
      </c>
      <c r="M60" s="33">
        <v>6.1029279999999856E-7</v>
      </c>
      <c r="N60" s="33">
        <v>1.0023202799999975E-5</v>
      </c>
      <c r="O60" s="33">
        <v>6.0340190067733196E-2</v>
      </c>
      <c r="P60" s="33">
        <v>2.4475469199999943E-6</v>
      </c>
      <c r="Q60" s="33">
        <v>4.8950938399999882E-7</v>
      </c>
      <c r="R60" s="33">
        <v>1.4027006933333303E-6</v>
      </c>
      <c r="S60" s="33">
        <v>6.0547252537165197E-2</v>
      </c>
    </row>
    <row r="61" spans="2:19" x14ac:dyDescent="0.35">
      <c r="B61" s="34"/>
      <c r="C61" s="33"/>
      <c r="D61" s="33" t="s">
        <v>24</v>
      </c>
      <c r="E61" s="34">
        <v>2021</v>
      </c>
      <c r="F61" s="33">
        <v>7.820444406666667E-5</v>
      </c>
      <c r="G61" s="33">
        <v>2.4497152992000015E-8</v>
      </c>
      <c r="H61" s="33">
        <v>0</v>
      </c>
      <c r="I61" s="33">
        <v>2.9894841773333262E-4</v>
      </c>
      <c r="J61" s="33">
        <v>9.0908462666666464E-6</v>
      </c>
      <c r="K61" s="33">
        <v>8.7271764666666455E-6</v>
      </c>
      <c r="L61" s="33">
        <v>8.1817510666666491E-6</v>
      </c>
      <c r="M61" s="33">
        <v>6.1029279999999856E-7</v>
      </c>
      <c r="N61" s="33">
        <v>1.0023202799999975E-5</v>
      </c>
      <c r="O61" s="33">
        <v>6.0340190067733196E-2</v>
      </c>
      <c r="P61" s="33">
        <v>2.4475469199999943E-6</v>
      </c>
      <c r="Q61" s="33">
        <v>4.8950938399999882E-7</v>
      </c>
      <c r="R61" s="33">
        <v>1.4027006933333303E-6</v>
      </c>
      <c r="S61" s="33">
        <v>6.0547252537165197E-2</v>
      </c>
    </row>
    <row r="62" spans="2:19" x14ac:dyDescent="0.35">
      <c r="B62" s="34"/>
      <c r="C62" s="33"/>
      <c r="D62" s="33" t="s">
        <v>13</v>
      </c>
      <c r="E62" s="34">
        <v>2022</v>
      </c>
      <c r="F62" s="33">
        <v>3.2484920634920589E-5</v>
      </c>
      <c r="G62" s="33">
        <v>0</v>
      </c>
      <c r="H62" s="33">
        <v>0</v>
      </c>
      <c r="I62" s="33">
        <v>1.2417857142857123E-4</v>
      </c>
      <c r="J62" s="33">
        <v>3.7761904761904695E-6</v>
      </c>
      <c r="K62" s="33">
        <v>3.625142857142851E-6</v>
      </c>
      <c r="L62" s="33">
        <v>3.3985714285714233E-6</v>
      </c>
      <c r="M62" s="33">
        <v>2.5350586246418302E-7</v>
      </c>
      <c r="N62" s="33">
        <v>4.1634920634920556E-6</v>
      </c>
      <c r="O62" s="33">
        <v>2.5064386643519957E-2</v>
      </c>
      <c r="P62" s="33">
        <v>1.0166733359999985E-6</v>
      </c>
      <c r="Q62" s="33">
        <v>2.0333466719999964E-7</v>
      </c>
      <c r="R62" s="33">
        <v>5.4939527999999917E-7</v>
      </c>
      <c r="S62" s="33">
        <v>2.5150397207745558E-2</v>
      </c>
    </row>
    <row r="63" spans="2:19" x14ac:dyDescent="0.35">
      <c r="B63" s="34"/>
      <c r="C63" s="33"/>
      <c r="D63" s="33" t="s">
        <v>14</v>
      </c>
      <c r="E63" s="34">
        <v>2022</v>
      </c>
      <c r="F63" s="33">
        <v>1.9960179012345693E-3</v>
      </c>
      <c r="G63" s="33">
        <v>0</v>
      </c>
      <c r="H63" s="33">
        <v>0</v>
      </c>
      <c r="I63" s="33">
        <v>7.6300833333333385E-3</v>
      </c>
      <c r="J63" s="33">
        <v>2.3202592592592604E-4</v>
      </c>
      <c r="K63" s="33">
        <v>2.2274488888888899E-4</v>
      </c>
      <c r="L63" s="33">
        <v>2.0882333333333345E-4</v>
      </c>
      <c r="M63" s="33">
        <v>1.5576526882521504E-5</v>
      </c>
      <c r="N63" s="33">
        <v>2.558234567901236E-4</v>
      </c>
      <c r="O63" s="33">
        <v>1.5400673126518407</v>
      </c>
      <c r="P63" s="33">
        <v>6.2468928312000037E-5</v>
      </c>
      <c r="Q63" s="33">
        <v>1.2493785662400007E-5</v>
      </c>
      <c r="R63" s="33">
        <v>3.3757287760000028E-5</v>
      </c>
      <c r="S63" s="33">
        <v>1.5453521839870361</v>
      </c>
    </row>
    <row r="64" spans="2:19" x14ac:dyDescent="0.35">
      <c r="B64" s="34"/>
      <c r="C64" s="33"/>
      <c r="D64" s="33" t="s">
        <v>15</v>
      </c>
      <c r="E64" s="34">
        <v>2022</v>
      </c>
      <c r="F64" s="33">
        <v>1.3427100529100518E-3</v>
      </c>
      <c r="G64" s="33">
        <v>0</v>
      </c>
      <c r="H64" s="33">
        <v>0</v>
      </c>
      <c r="I64" s="33">
        <v>5.1327142857142804E-3</v>
      </c>
      <c r="J64" s="33">
        <v>1.5608253968253948E-4</v>
      </c>
      <c r="K64" s="33">
        <v>1.4983923809523792E-4</v>
      </c>
      <c r="L64" s="33">
        <v>1.4047428571428556E-4</v>
      </c>
      <c r="M64" s="33">
        <v>1.0478242315186237E-5</v>
      </c>
      <c r="N64" s="33">
        <v>1.7209100529100508E-4</v>
      </c>
      <c r="O64" s="33">
        <v>1.0359946479321587</v>
      </c>
      <c r="P64" s="33">
        <v>4.2022497887999958E-5</v>
      </c>
      <c r="Q64" s="33">
        <v>8.4044995775999892E-6</v>
      </c>
      <c r="R64" s="33">
        <v>2.270833823999998E-5</v>
      </c>
      <c r="S64" s="33">
        <v>1.0395497512534837</v>
      </c>
    </row>
    <row r="65" spans="2:19" x14ac:dyDescent="0.35">
      <c r="B65" s="34"/>
      <c r="C65" s="33"/>
      <c r="D65" s="33" t="s">
        <v>16</v>
      </c>
      <c r="E65" s="34">
        <v>2022</v>
      </c>
      <c r="F65" s="33">
        <v>1.2235986772486762E-3</v>
      </c>
      <c r="G65" s="33">
        <v>0</v>
      </c>
      <c r="H65" s="33">
        <v>0</v>
      </c>
      <c r="I65" s="33">
        <v>4.6773928571428531E-3</v>
      </c>
      <c r="J65" s="33">
        <v>1.4223650793650778E-4</v>
      </c>
      <c r="K65" s="33">
        <v>1.3654704761904748E-4</v>
      </c>
      <c r="L65" s="33">
        <v>1.2801285714285701E-4</v>
      </c>
      <c r="M65" s="33">
        <v>9.5487208194842343E-6</v>
      </c>
      <c r="N65" s="33">
        <v>1.5682486772486753E-4</v>
      </c>
      <c r="O65" s="33">
        <v>0.94409189690591899</v>
      </c>
      <c r="P65" s="33">
        <v>3.8294695655999971E-5</v>
      </c>
      <c r="Q65" s="33">
        <v>7.6589391311999932E-6</v>
      </c>
      <c r="R65" s="33">
        <v>2.0693888879999984E-5</v>
      </c>
      <c r="S65" s="33">
        <v>0.94733162815841654</v>
      </c>
    </row>
    <row r="66" spans="2:19" x14ac:dyDescent="0.35">
      <c r="B66" s="34"/>
      <c r="C66" s="33"/>
      <c r="D66" s="33" t="s">
        <v>17</v>
      </c>
      <c r="E66" s="34">
        <v>2022</v>
      </c>
      <c r="F66" s="33">
        <v>9.6335836860670203E-3</v>
      </c>
      <c r="G66" s="33">
        <v>0</v>
      </c>
      <c r="H66" s="33">
        <v>0</v>
      </c>
      <c r="I66" s="33">
        <v>3.6825845238095248E-2</v>
      </c>
      <c r="J66" s="33">
        <v>1.1198502645502644E-3</v>
      </c>
      <c r="K66" s="33">
        <v>1.075056253968254E-3</v>
      </c>
      <c r="L66" s="33">
        <v>1.0078652380952381E-3</v>
      </c>
      <c r="M66" s="33">
        <v>7.5178571879656184E-5</v>
      </c>
      <c r="N66" s="33">
        <v>1.2347067019400353E-3</v>
      </c>
      <c r="O66" s="33">
        <v>7.4329831057283196</v>
      </c>
      <c r="P66" s="33">
        <v>3.0150012597600004E-4</v>
      </c>
      <c r="Q66" s="33">
        <v>6.0300025195199993E-5</v>
      </c>
      <c r="R66" s="33">
        <v>1.6292622248E-4</v>
      </c>
      <c r="S66" s="33">
        <v>7.4584900163858894</v>
      </c>
    </row>
    <row r="67" spans="2:19" x14ac:dyDescent="0.35">
      <c r="B67" s="34"/>
      <c r="C67" s="33"/>
      <c r="D67" s="33" t="s">
        <v>18</v>
      </c>
      <c r="E67" s="34">
        <v>2022</v>
      </c>
      <c r="F67" s="33">
        <v>8.6482077601410957E-3</v>
      </c>
      <c r="G67" s="33">
        <v>0</v>
      </c>
      <c r="H67" s="33">
        <v>0</v>
      </c>
      <c r="I67" s="33">
        <v>3.3059095238095242E-2</v>
      </c>
      <c r="J67" s="33">
        <v>1.0053058201058202E-3</v>
      </c>
      <c r="K67" s="33">
        <v>9.6509358730158734E-4</v>
      </c>
      <c r="L67" s="33">
        <v>9.0477523809523821E-4</v>
      </c>
      <c r="M67" s="33">
        <v>6.7488894051575952E-5</v>
      </c>
      <c r="N67" s="33">
        <v>1.1084141093474426E-3</v>
      </c>
      <c r="O67" s="33">
        <v>6.6726967108748809</v>
      </c>
      <c r="P67" s="33">
        <v>2.7066103478400006E-4</v>
      </c>
      <c r="Q67" s="33">
        <v>5.4132206956800001E-5</v>
      </c>
      <c r="R67" s="33">
        <v>1.4626123232000003E-4</v>
      </c>
      <c r="S67" s="33">
        <v>6.695594634417608</v>
      </c>
    </row>
    <row r="68" spans="2:19" x14ac:dyDescent="0.35">
      <c r="B68" s="34"/>
      <c r="C68" s="33"/>
      <c r="D68" s="33" t="s">
        <v>19</v>
      </c>
      <c r="E68" s="34">
        <v>2022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</row>
    <row r="69" spans="2:19" x14ac:dyDescent="0.35">
      <c r="B69" s="34"/>
      <c r="C69" s="33"/>
      <c r="D69" s="33" t="s">
        <v>20</v>
      </c>
      <c r="E69" s="34">
        <v>2022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</row>
    <row r="70" spans="2:19" x14ac:dyDescent="0.35">
      <c r="B70" s="34"/>
      <c r="C70" s="33"/>
      <c r="D70" s="33" t="s">
        <v>21</v>
      </c>
      <c r="E70" s="34">
        <v>2022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</row>
    <row r="71" spans="2:19" x14ac:dyDescent="0.35">
      <c r="D71" s="33" t="s">
        <v>22</v>
      </c>
      <c r="E71" s="34">
        <v>2022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</row>
    <row r="72" spans="2:19" x14ac:dyDescent="0.35">
      <c r="D72" s="33" t="s">
        <v>23</v>
      </c>
      <c r="E72" s="34">
        <v>2022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</row>
    <row r="73" spans="2:19" x14ac:dyDescent="0.35">
      <c r="B73" s="39">
        <v>107</v>
      </c>
      <c r="C73" s="37" t="s">
        <v>88</v>
      </c>
      <c r="D73" s="33" t="s">
        <v>23</v>
      </c>
      <c r="E73" s="34">
        <v>2021</v>
      </c>
      <c r="F73" s="33">
        <v>2.5000000000000001E-5</v>
      </c>
      <c r="G73" s="33">
        <v>0</v>
      </c>
      <c r="H73" s="33">
        <v>0</v>
      </c>
      <c r="I73" s="33">
        <v>5.0000000000000004E-6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3.0999999999999995E-3</v>
      </c>
      <c r="P73" s="33">
        <v>1.0000000000000001E-5</v>
      </c>
      <c r="Q73" s="33">
        <v>0</v>
      </c>
      <c r="R73" s="33">
        <v>0</v>
      </c>
      <c r="S73" s="33">
        <v>3.29E-3</v>
      </c>
    </row>
    <row r="74" spans="2:19" x14ac:dyDescent="0.35">
      <c r="B74" s="39"/>
      <c r="C74" s="37"/>
      <c r="D74" s="33" t="s">
        <v>24</v>
      </c>
      <c r="E74" s="34">
        <v>2021</v>
      </c>
      <c r="F74" s="33">
        <v>1.4650000000000002E-3</v>
      </c>
      <c r="G74" s="33">
        <v>0</v>
      </c>
      <c r="H74" s="33">
        <v>0</v>
      </c>
      <c r="I74" s="33">
        <v>4.55E-4</v>
      </c>
      <c r="J74" s="33">
        <v>0</v>
      </c>
      <c r="K74" s="33">
        <v>0</v>
      </c>
      <c r="L74" s="33">
        <v>0</v>
      </c>
      <c r="M74" s="33">
        <v>0</v>
      </c>
      <c r="N74" s="33">
        <v>3.0000000000000001E-5</v>
      </c>
      <c r="O74" s="33">
        <v>5.6890000000000003E-2</v>
      </c>
      <c r="P74" s="33">
        <v>2.7E-4</v>
      </c>
      <c r="Q74" s="33">
        <v>0</v>
      </c>
      <c r="R74" s="33">
        <v>2.0000000000000002E-5</v>
      </c>
      <c r="S74" s="33">
        <v>6.3729999999999995E-2</v>
      </c>
    </row>
    <row r="75" spans="2:19" x14ac:dyDescent="0.35">
      <c r="D75" s="33" t="s">
        <v>13</v>
      </c>
      <c r="E75" s="34">
        <v>2022</v>
      </c>
      <c r="F75" s="33">
        <v>2.2110429992892597E-3</v>
      </c>
      <c r="G75" s="33">
        <v>0</v>
      </c>
      <c r="H75" s="33">
        <v>0</v>
      </c>
      <c r="I75" s="33">
        <v>6.9636934375740108E-4</v>
      </c>
      <c r="J75" s="33">
        <v>9.6644624999999893E-6</v>
      </c>
      <c r="K75" s="33">
        <v>9.6644624999999893E-6</v>
      </c>
      <c r="L75" s="33">
        <v>9.6644624999999893E-6</v>
      </c>
      <c r="M75" s="33">
        <v>3.7634939999999936E-7</v>
      </c>
      <c r="N75" s="33">
        <v>4.4828999999999879E-5</v>
      </c>
      <c r="O75" s="33">
        <v>0.11134275711390118</v>
      </c>
      <c r="P75" s="33">
        <v>4.4586749999999873E-4</v>
      </c>
      <c r="Q75" s="33">
        <v>1.4110542299999978E-7</v>
      </c>
      <c r="R75" s="33">
        <v>3.1639616699999932E-5</v>
      </c>
      <c r="S75" s="33">
        <v>0.12253149402995514</v>
      </c>
    </row>
    <row r="76" spans="2:19" x14ac:dyDescent="0.35">
      <c r="D76" s="33" t="s">
        <v>14</v>
      </c>
      <c r="E76" s="34">
        <v>2022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</row>
    <row r="77" spans="2:19" x14ac:dyDescent="0.35">
      <c r="D77" s="33" t="s">
        <v>15</v>
      </c>
      <c r="E77" s="34">
        <v>2022</v>
      </c>
      <c r="F77" s="33">
        <v>4.9389296901731903E-5</v>
      </c>
      <c r="G77" s="33">
        <v>0</v>
      </c>
      <c r="H77" s="33">
        <v>0</v>
      </c>
      <c r="I77" s="33">
        <v>3.4312564163308476E-5</v>
      </c>
      <c r="J77" s="33">
        <v>5.3920979999996933E-6</v>
      </c>
      <c r="K77" s="33">
        <v>5.3920979999996933E-6</v>
      </c>
      <c r="L77" s="33">
        <v>5.3920979999996933E-6</v>
      </c>
      <c r="M77" s="33">
        <v>1.6334639999999072E-7</v>
      </c>
      <c r="N77" s="33">
        <v>8.2228799999995332E-6</v>
      </c>
      <c r="O77" s="33">
        <v>4.2298033641314819E-2</v>
      </c>
      <c r="P77" s="33">
        <v>6.3893999999996377E-5</v>
      </c>
      <c r="Q77" s="33">
        <v>6.124378799999652E-8</v>
      </c>
      <c r="R77" s="33">
        <v>8.644580399999509E-6</v>
      </c>
      <c r="S77" s="33">
        <v>4.3913634290138726E-2</v>
      </c>
    </row>
    <row r="78" spans="2:19" x14ac:dyDescent="0.35">
      <c r="D78" s="33" t="s">
        <v>16</v>
      </c>
      <c r="E78" s="34">
        <v>2022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</row>
    <row r="79" spans="2:19" x14ac:dyDescent="0.35">
      <c r="D79" s="33" t="s">
        <v>17</v>
      </c>
      <c r="E79" s="34">
        <v>2022</v>
      </c>
      <c r="F79" s="33">
        <v>1.9755718760694163E-4</v>
      </c>
      <c r="G79" s="33">
        <v>0</v>
      </c>
      <c r="H79" s="33">
        <v>0</v>
      </c>
      <c r="I79" s="33">
        <v>1.3725025665324366E-4</v>
      </c>
      <c r="J79" s="33">
        <v>2.1568392000000308E-5</v>
      </c>
      <c r="K79" s="33">
        <v>2.1568392000000308E-5</v>
      </c>
      <c r="L79" s="33">
        <v>2.1568392000000308E-5</v>
      </c>
      <c r="M79" s="33">
        <v>6.5338560000000935E-7</v>
      </c>
      <c r="N79" s="33">
        <v>3.2891520000000471E-5</v>
      </c>
      <c r="O79" s="33">
        <v>0.1691921345652713</v>
      </c>
      <c r="P79" s="33">
        <v>2.5557600000000361E-4</v>
      </c>
      <c r="Q79" s="33">
        <v>2.449751520000035E-7</v>
      </c>
      <c r="R79" s="33">
        <v>3.4578321600000489E-5</v>
      </c>
      <c r="S79" s="33">
        <v>0.17565453716056736</v>
      </c>
    </row>
    <row r="80" spans="2:19" x14ac:dyDescent="0.35">
      <c r="D80" s="33" t="s">
        <v>18</v>
      </c>
      <c r="E80" s="34">
        <v>2022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</row>
    <row r="81" spans="2:19" x14ac:dyDescent="0.35">
      <c r="D81" s="33" t="s">
        <v>19</v>
      </c>
      <c r="E81" s="34">
        <v>2022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</row>
    <row r="82" spans="2:19" x14ac:dyDescent="0.35">
      <c r="D82" s="33" t="s">
        <v>20</v>
      </c>
      <c r="E82" s="34">
        <v>2022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</row>
    <row r="83" spans="2:19" x14ac:dyDescent="0.35">
      <c r="D83" s="33" t="s">
        <v>21</v>
      </c>
      <c r="E83" s="34">
        <v>2022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</row>
    <row r="84" spans="2:19" x14ac:dyDescent="0.35">
      <c r="D84" s="33" t="s">
        <v>22</v>
      </c>
      <c r="E84" s="34">
        <v>2022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</row>
    <row r="85" spans="2:19" x14ac:dyDescent="0.35">
      <c r="D85" s="33" t="s">
        <v>23</v>
      </c>
      <c r="E85" s="34">
        <v>2022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</row>
    <row r="86" spans="2:19" x14ac:dyDescent="0.35">
      <c r="B86" s="38" t="s">
        <v>87</v>
      </c>
      <c r="C86" s="33" t="s">
        <v>86</v>
      </c>
      <c r="D86" s="33" t="s">
        <v>23</v>
      </c>
      <c r="E86" s="34">
        <v>2021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</row>
    <row r="87" spans="2:19" x14ac:dyDescent="0.35">
      <c r="B87" s="38"/>
      <c r="C87" s="33"/>
      <c r="D87" s="33" t="s">
        <v>24</v>
      </c>
      <c r="E87" s="34">
        <v>2021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</row>
    <row r="88" spans="2:19" x14ac:dyDescent="0.35">
      <c r="D88" s="33" t="s">
        <v>13</v>
      </c>
      <c r="E88" s="34">
        <v>2022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</row>
    <row r="89" spans="2:19" x14ac:dyDescent="0.35">
      <c r="D89" s="33" t="s">
        <v>14</v>
      </c>
      <c r="E89" s="34">
        <v>2022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</row>
    <row r="90" spans="2:19" x14ac:dyDescent="0.35">
      <c r="D90" s="33" t="s">
        <v>15</v>
      </c>
      <c r="E90" s="34">
        <v>2022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</row>
    <row r="91" spans="2:19" x14ac:dyDescent="0.35">
      <c r="D91" s="33" t="s">
        <v>16</v>
      </c>
      <c r="E91" s="34">
        <v>2022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</row>
    <row r="92" spans="2:19" x14ac:dyDescent="0.35">
      <c r="D92" s="33" t="s">
        <v>17</v>
      </c>
      <c r="E92" s="34">
        <v>2022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</row>
    <row r="93" spans="2:19" x14ac:dyDescent="0.35">
      <c r="D93" s="33" t="s">
        <v>18</v>
      </c>
      <c r="E93" s="34">
        <v>2022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</row>
    <row r="94" spans="2:19" x14ac:dyDescent="0.35">
      <c r="D94" s="33" t="s">
        <v>19</v>
      </c>
      <c r="E94" s="34">
        <v>2022</v>
      </c>
      <c r="F94" s="33">
        <v>1.7655172193233589E-2</v>
      </c>
      <c r="G94" s="33">
        <v>8.7757094025880119E-8</v>
      </c>
      <c r="H94" s="33">
        <v>0</v>
      </c>
      <c r="I94" s="33">
        <v>5.238417977376288E-3</v>
      </c>
      <c r="J94" s="33">
        <v>1.3597169986588251E-4</v>
      </c>
      <c r="K94" s="33">
        <v>5.4220968636308517E-4</v>
      </c>
      <c r="L94" s="33">
        <v>5.4220968636308517E-4</v>
      </c>
      <c r="M94" s="33">
        <v>2.1862293599429779E-6</v>
      </c>
      <c r="N94" s="33">
        <v>3.9120744682381338E-4</v>
      </c>
      <c r="O94" s="33">
        <v>8.3612267555866548</v>
      </c>
      <c r="P94" s="33">
        <v>1.6092933946537292E-4</v>
      </c>
      <c r="Q94" s="33">
        <v>1.609295281584111E-5</v>
      </c>
      <c r="R94" s="33">
        <v>1.3514759719996872E-4</v>
      </c>
      <c r="S94" s="33">
        <v>8.3700456890124073</v>
      </c>
    </row>
    <row r="95" spans="2:19" x14ac:dyDescent="0.35">
      <c r="D95" s="33" t="s">
        <v>20</v>
      </c>
      <c r="E95" s="34">
        <v>2022</v>
      </c>
      <c r="F95" s="33">
        <v>4.1006683139155863E-2</v>
      </c>
      <c r="G95" s="33">
        <v>3.7322804126324155E-6</v>
      </c>
      <c r="H95" s="33">
        <v>2.0412218268988327E-2</v>
      </c>
      <c r="I95" s="33">
        <v>0.10996525776582577</v>
      </c>
      <c r="J95" s="33">
        <v>1.3398948067038738E-2</v>
      </c>
      <c r="K95" s="33">
        <v>3.5675251359923527E-2</v>
      </c>
      <c r="L95" s="33">
        <v>3.5675251359923527E-2</v>
      </c>
      <c r="M95" s="33">
        <v>9.2979617297158396E-5</v>
      </c>
      <c r="N95" s="33">
        <v>1.4622249100627555E-2</v>
      </c>
      <c r="O95" s="33">
        <v>792.85114437953587</v>
      </c>
      <c r="P95" s="33">
        <v>1.499844608214662E-2</v>
      </c>
      <c r="Q95" s="33">
        <v>1.500008693834011E-3</v>
      </c>
      <c r="R95" s="33">
        <v>1.2596977525635721E-2</v>
      </c>
      <c r="S95" s="33">
        <v>793.67310812235223</v>
      </c>
    </row>
    <row r="96" spans="2:19" x14ac:dyDescent="0.35">
      <c r="D96" s="33" t="s">
        <v>21</v>
      </c>
      <c r="E96" s="34">
        <v>2022</v>
      </c>
      <c r="F96" s="33">
        <v>9.1221483674288728E-2</v>
      </c>
      <c r="G96" s="33">
        <v>8.3662490397271537E-5</v>
      </c>
      <c r="H96" s="33">
        <v>0.12550838956767069</v>
      </c>
      <c r="I96" s="33">
        <v>0.62210780766820373</v>
      </c>
      <c r="J96" s="33">
        <v>0.17787095618434307</v>
      </c>
      <c r="K96" s="33">
        <v>0.42081752747597734</v>
      </c>
      <c r="L96" s="33">
        <v>0.42081752747597734</v>
      </c>
      <c r="M96" s="33">
        <v>2.0842234449846594E-3</v>
      </c>
      <c r="N96" s="33">
        <v>0.15637973538715019</v>
      </c>
      <c r="O96" s="33">
        <v>9307.8731532450329</v>
      </c>
      <c r="P96" s="33">
        <v>0.17589470707823357</v>
      </c>
      <c r="Q96" s="33">
        <v>1.759203693793954E-2</v>
      </c>
      <c r="R96" s="33">
        <v>0.14773680493160998</v>
      </c>
      <c r="S96" s="33">
        <v>9317.5129479294937</v>
      </c>
    </row>
    <row r="97" spans="2:19" x14ac:dyDescent="0.35">
      <c r="D97" s="33" t="s">
        <v>22</v>
      </c>
      <c r="E97" s="34">
        <v>2022</v>
      </c>
      <c r="F97" s="33">
        <v>3.771721692287535E-3</v>
      </c>
      <c r="G97" s="33">
        <v>1.310429814581266E-4</v>
      </c>
      <c r="H97" s="33">
        <v>0.25722603985947406</v>
      </c>
      <c r="I97" s="33">
        <v>0.93859749784642854</v>
      </c>
      <c r="J97" s="33">
        <v>0.25070837999640488</v>
      </c>
      <c r="K97" s="33">
        <v>0.63962771148683939</v>
      </c>
      <c r="L97" s="33">
        <v>0.63962771148683939</v>
      </c>
      <c r="M97" s="33">
        <v>3.2645795380796452E-3</v>
      </c>
      <c r="N97" s="33">
        <v>0.24225680727404214</v>
      </c>
      <c r="O97" s="33">
        <v>12833.378050075271</v>
      </c>
      <c r="P97" s="33">
        <v>0.24047338826452558</v>
      </c>
      <c r="Q97" s="33">
        <v>2.7545219012054027E-2</v>
      </c>
      <c r="R97" s="33">
        <v>0.23131522503066382</v>
      </c>
      <c r="S97" s="33">
        <v>12847.598360047477</v>
      </c>
    </row>
    <row r="98" spans="2:19" x14ac:dyDescent="0.35">
      <c r="D98" s="33" t="s">
        <v>23</v>
      </c>
      <c r="E98" s="34">
        <v>2022</v>
      </c>
      <c r="F98" s="2">
        <v>2.2322340043038316E-2</v>
      </c>
      <c r="G98" s="2">
        <v>7.0633134125786974E-5</v>
      </c>
      <c r="H98" s="2">
        <v>0.19533638816311868</v>
      </c>
      <c r="I98" s="2">
        <v>0.99687237207099233</v>
      </c>
      <c r="J98" s="2">
        <v>0.2311859307327748</v>
      </c>
      <c r="K98" s="2">
        <v>0.59044279648013143</v>
      </c>
      <c r="L98" s="2">
        <v>0.59044279648013143</v>
      </c>
      <c r="M98" s="2">
        <v>1.759632464186272E-3</v>
      </c>
      <c r="N98" s="2">
        <v>0.223979881818022</v>
      </c>
      <c r="O98" s="2">
        <v>8869.4189833375822</v>
      </c>
      <c r="P98" s="2">
        <v>0.16507057867647573</v>
      </c>
      <c r="Q98" s="2">
        <v>2.5418851994709259E-2</v>
      </c>
      <c r="R98" s="2">
        <v>0.21344609187415145</v>
      </c>
      <c r="S98" s="2">
        <v>8881.1205656989205</v>
      </c>
    </row>
    <row r="99" spans="2:19" x14ac:dyDescent="0.35">
      <c r="B99" s="38" t="s">
        <v>85</v>
      </c>
      <c r="C99" s="33" t="s">
        <v>84</v>
      </c>
      <c r="D99" s="33" t="s">
        <v>23</v>
      </c>
      <c r="E99" s="34">
        <v>2021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</row>
    <row r="100" spans="2:19" x14ac:dyDescent="0.35">
      <c r="B100" s="38"/>
      <c r="C100" s="33"/>
      <c r="D100" s="33" t="s">
        <v>24</v>
      </c>
      <c r="E100" s="34">
        <v>2021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</row>
    <row r="101" spans="2:19" x14ac:dyDescent="0.35">
      <c r="B101" s="38"/>
      <c r="C101" s="33"/>
      <c r="D101" s="33" t="s">
        <v>13</v>
      </c>
      <c r="E101" s="34">
        <v>2022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</row>
    <row r="102" spans="2:19" x14ac:dyDescent="0.35">
      <c r="B102" s="38"/>
      <c r="C102" s="33"/>
      <c r="D102" s="33" t="s">
        <v>14</v>
      </c>
      <c r="E102" s="34">
        <v>2022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</row>
    <row r="103" spans="2:19" x14ac:dyDescent="0.35">
      <c r="B103" s="38"/>
      <c r="C103" s="33"/>
      <c r="D103" s="33" t="s">
        <v>15</v>
      </c>
      <c r="E103" s="34">
        <v>2022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33">
        <v>0</v>
      </c>
      <c r="R103" s="33">
        <v>0</v>
      </c>
      <c r="S103" s="33">
        <v>0</v>
      </c>
    </row>
    <row r="104" spans="2:19" x14ac:dyDescent="0.35">
      <c r="B104" s="38"/>
      <c r="C104" s="33"/>
      <c r="D104" s="33" t="s">
        <v>16</v>
      </c>
      <c r="E104" s="34">
        <v>2022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3">
        <v>0</v>
      </c>
      <c r="R104" s="33">
        <v>0</v>
      </c>
      <c r="S104" s="33">
        <v>0</v>
      </c>
    </row>
    <row r="105" spans="2:19" x14ac:dyDescent="0.35">
      <c r="B105" s="38"/>
      <c r="C105" s="33"/>
      <c r="D105" s="33" t="s">
        <v>17</v>
      </c>
      <c r="E105" s="34">
        <v>2022</v>
      </c>
      <c r="F105" s="33">
        <v>6.6941935184014451E-2</v>
      </c>
      <c r="G105" s="33">
        <v>8.6824814107421792E-7</v>
      </c>
      <c r="H105" s="33">
        <v>0</v>
      </c>
      <c r="I105" s="33">
        <v>2.7292722704320347E-2</v>
      </c>
      <c r="J105" s="33">
        <v>1.2543670968289458E-3</v>
      </c>
      <c r="K105" s="33">
        <v>3.3884337418846585E-3</v>
      </c>
      <c r="L105" s="33">
        <v>3.3884337418846585E-3</v>
      </c>
      <c r="M105" s="33">
        <v>2.1630041409217358E-5</v>
      </c>
      <c r="N105" s="33">
        <v>1.3048742637382245E-3</v>
      </c>
      <c r="O105" s="33">
        <v>76.93805156671732</v>
      </c>
      <c r="P105" s="33">
        <v>1.4867567315130312E-3</v>
      </c>
      <c r="Q105" s="33">
        <v>1.4867567315130314E-4</v>
      </c>
      <c r="R105" s="33">
        <v>1.2485688751256131E-3</v>
      </c>
      <c r="S105" s="33">
        <v>77.019525835604242</v>
      </c>
    </row>
    <row r="106" spans="2:19" x14ac:dyDescent="0.35">
      <c r="B106" s="38"/>
      <c r="C106" s="33"/>
      <c r="D106" s="33" t="s">
        <v>18</v>
      </c>
      <c r="E106" s="34">
        <v>2022</v>
      </c>
      <c r="F106" s="33">
        <v>9.5857148355185939E-2</v>
      </c>
      <c r="G106" s="33">
        <v>2.4361483111579004E-6</v>
      </c>
      <c r="H106" s="33">
        <v>0</v>
      </c>
      <c r="I106" s="33">
        <v>5.2675764871794831E-2</v>
      </c>
      <c r="J106" s="33">
        <v>3.5198043617615414E-3</v>
      </c>
      <c r="K106" s="33">
        <v>9.5080809233407358E-3</v>
      </c>
      <c r="L106" s="33">
        <v>9.5080809233407358E-3</v>
      </c>
      <c r="M106" s="33">
        <v>6.0690010558670498E-5</v>
      </c>
      <c r="N106" s="33">
        <v>3.661529496960731E-3</v>
      </c>
      <c r="O106" s="33">
        <v>215.87435149143167</v>
      </c>
      <c r="P106" s="33">
        <v>4.1718989932749487E-3</v>
      </c>
      <c r="Q106" s="33">
        <v>4.171898993274949E-4</v>
      </c>
      <c r="R106" s="33">
        <v>3.5035343192090511E-3</v>
      </c>
      <c r="S106" s="33">
        <v>216.10297155626316</v>
      </c>
    </row>
    <row r="107" spans="2:19" x14ac:dyDescent="0.35">
      <c r="B107" s="38"/>
      <c r="C107" s="33"/>
      <c r="D107" s="33" t="s">
        <v>19</v>
      </c>
      <c r="E107" s="34">
        <v>2022</v>
      </c>
      <c r="F107" s="33">
        <v>0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0</v>
      </c>
      <c r="P107" s="33">
        <v>0</v>
      </c>
      <c r="Q107" s="33">
        <v>0</v>
      </c>
      <c r="R107" s="33">
        <v>0</v>
      </c>
      <c r="S107" s="33">
        <v>0</v>
      </c>
    </row>
    <row r="108" spans="2:19" x14ac:dyDescent="0.35">
      <c r="B108" s="38"/>
      <c r="C108" s="33"/>
      <c r="D108" s="33" t="s">
        <v>20</v>
      </c>
      <c r="E108" s="34">
        <v>2022</v>
      </c>
      <c r="F108" s="33">
        <v>0.63645009473067593</v>
      </c>
      <c r="G108" s="33">
        <v>1.0998381289984719E-5</v>
      </c>
      <c r="H108" s="33">
        <v>5.0322571132901547E-2</v>
      </c>
      <c r="I108" s="33">
        <v>0.36696963640065206</v>
      </c>
      <c r="J108" s="33">
        <v>3.5617610462479916E-2</v>
      </c>
      <c r="K108" s="33">
        <v>9.3061442722131127E-2</v>
      </c>
      <c r="L108" s="33">
        <v>9.3061442722131127E-2</v>
      </c>
      <c r="M108" s="33">
        <v>2.7399476196102277E-4</v>
      </c>
      <c r="N108" s="33">
        <v>3.6831715652324952E-2</v>
      </c>
      <c r="O108" s="33">
        <v>2092.8848688112557</v>
      </c>
      <c r="P108" s="33">
        <v>3.9567052800169797E-2</v>
      </c>
      <c r="Q108" s="33">
        <v>3.9571505874949238E-3</v>
      </c>
      <c r="R108" s="33">
        <v>3.3231898708094967E-2</v>
      </c>
      <c r="S108" s="33">
        <v>2095.0532760063334</v>
      </c>
    </row>
    <row r="109" spans="2:19" x14ac:dyDescent="0.35">
      <c r="B109" s="38"/>
      <c r="C109" s="33"/>
      <c r="D109" s="33" t="s">
        <v>21</v>
      </c>
      <c r="E109" s="34">
        <v>2022</v>
      </c>
      <c r="F109" s="33">
        <v>1.919098317935847</v>
      </c>
      <c r="G109" s="33">
        <v>8.1929833780069314E-5</v>
      </c>
      <c r="H109" s="33">
        <v>8.7248403392006374E-2</v>
      </c>
      <c r="I109" s="33">
        <v>0.58251109662735956</v>
      </c>
      <c r="J109" s="33">
        <v>0.17693362632938256</v>
      </c>
      <c r="K109" s="33">
        <v>0.44004748761396639</v>
      </c>
      <c r="L109" s="33">
        <v>0.44004748761396639</v>
      </c>
      <c r="M109" s="33">
        <v>2.0410590169771649E-3</v>
      </c>
      <c r="N109" s="33">
        <v>0.16639931954970968</v>
      </c>
      <c r="O109" s="33">
        <v>9905.5444820314751</v>
      </c>
      <c r="P109" s="33">
        <v>0.18718083816270273</v>
      </c>
      <c r="Q109" s="33">
        <v>1.8720299311854108E-2</v>
      </c>
      <c r="R109" s="33">
        <v>0.15721188158088059</v>
      </c>
      <c r="S109" s="33">
        <v>9915.802652180475</v>
      </c>
    </row>
    <row r="110" spans="2:19" x14ac:dyDescent="0.35">
      <c r="B110" s="38"/>
      <c r="C110" s="33"/>
      <c r="D110" s="33" t="s">
        <v>22</v>
      </c>
      <c r="E110" s="34">
        <v>2022</v>
      </c>
      <c r="F110" s="33">
        <v>0.6892158082865858</v>
      </c>
      <c r="G110" s="33">
        <v>1.8437501255908966E-5</v>
      </c>
      <c r="H110" s="33">
        <v>0.12191883348455272</v>
      </c>
      <c r="I110" s="33">
        <v>0.3478901964557693</v>
      </c>
      <c r="J110" s="33">
        <v>3.3106791332815112E-2</v>
      </c>
      <c r="K110" s="33">
        <v>9.1425147097612638E-2</v>
      </c>
      <c r="L110" s="33">
        <v>9.1425147097612638E-2</v>
      </c>
      <c r="M110" s="33">
        <v>4.5932020672615316E-4</v>
      </c>
      <c r="N110" s="33">
        <v>3.7286406164717477E-2</v>
      </c>
      <c r="O110" s="33">
        <v>1768.354488866989</v>
      </c>
      <c r="P110" s="33">
        <v>3.3110774413781824E-2</v>
      </c>
      <c r="Q110" s="33">
        <v>3.9237648598421755E-3</v>
      </c>
      <c r="R110" s="33">
        <v>3.295016617003136E-2</v>
      </c>
      <c r="S110" s="33">
        <v>1770.3515401555665</v>
      </c>
    </row>
    <row r="111" spans="2:19" x14ac:dyDescent="0.35">
      <c r="B111" s="38"/>
      <c r="C111" s="33"/>
      <c r="D111" s="33" t="s">
        <v>23</v>
      </c>
      <c r="E111" s="34">
        <v>2022</v>
      </c>
      <c r="F111" s="2">
        <v>0.24135380002886239</v>
      </c>
      <c r="G111" s="2">
        <v>4.5548999829255024E-5</v>
      </c>
      <c r="H111" s="2">
        <v>7.0639716784871576E-2</v>
      </c>
      <c r="I111" s="2">
        <v>0.67846908835539554</v>
      </c>
      <c r="J111" s="2">
        <v>0.13409977835336498</v>
      </c>
      <c r="K111" s="2">
        <v>0.3637152971796429</v>
      </c>
      <c r="L111" s="2">
        <v>0.3637152971796429</v>
      </c>
      <c r="M111" s="2">
        <v>1.1347294694305633E-3</v>
      </c>
      <c r="N111" s="2">
        <v>0.1415988270134359</v>
      </c>
      <c r="O111" s="2">
        <v>5766.9229806288477</v>
      </c>
      <c r="P111" s="2">
        <v>0.10789903893837532</v>
      </c>
      <c r="Q111" s="2">
        <v>1.5894174277273777E-2</v>
      </c>
      <c r="R111" s="2">
        <v>0.13346691838506186</v>
      </c>
      <c r="S111" s="2">
        <v>5774.356920536934</v>
      </c>
    </row>
    <row r="112" spans="2:19" x14ac:dyDescent="0.35">
      <c r="B112" s="38" t="s">
        <v>83</v>
      </c>
      <c r="C112" s="33" t="s">
        <v>82</v>
      </c>
      <c r="D112" s="33" t="s">
        <v>23</v>
      </c>
      <c r="E112" s="34">
        <v>2021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</row>
    <row r="113" spans="2:19" x14ac:dyDescent="0.35">
      <c r="B113" s="38"/>
      <c r="C113" s="33"/>
      <c r="D113" s="33" t="s">
        <v>24</v>
      </c>
      <c r="E113" s="34">
        <v>2021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</row>
    <row r="114" spans="2:19" x14ac:dyDescent="0.35">
      <c r="D114" s="33" t="s">
        <v>13</v>
      </c>
      <c r="E114" s="34">
        <v>2022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</row>
    <row r="115" spans="2:19" x14ac:dyDescent="0.35">
      <c r="D115" s="33" t="s">
        <v>14</v>
      </c>
      <c r="E115" s="34">
        <v>2022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</row>
    <row r="116" spans="2:19" x14ac:dyDescent="0.35">
      <c r="D116" s="33" t="s">
        <v>15</v>
      </c>
      <c r="E116" s="34">
        <v>2022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</row>
    <row r="117" spans="2:19" x14ac:dyDescent="0.35">
      <c r="D117" s="33" t="s">
        <v>16</v>
      </c>
      <c r="E117" s="34">
        <v>2022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</row>
    <row r="118" spans="2:19" x14ac:dyDescent="0.35">
      <c r="D118" s="33" t="s">
        <v>17</v>
      </c>
      <c r="E118" s="34">
        <v>2022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</v>
      </c>
      <c r="S118" s="33">
        <v>0</v>
      </c>
    </row>
    <row r="119" spans="2:19" x14ac:dyDescent="0.35">
      <c r="D119" s="33" t="s">
        <v>18</v>
      </c>
      <c r="E119" s="34">
        <v>2022</v>
      </c>
      <c r="F119" s="33">
        <v>0.1243661159239349</v>
      </c>
      <c r="G119" s="33">
        <v>3.3795067546061568E-6</v>
      </c>
      <c r="H119" s="33">
        <v>0</v>
      </c>
      <c r="I119" s="33">
        <v>0.13339945725923502</v>
      </c>
      <c r="J119" s="33">
        <v>4.8761998244450204E-3</v>
      </c>
      <c r="K119" s="33">
        <v>1.3172124858098619E-2</v>
      </c>
      <c r="L119" s="33">
        <v>1.3172124858098619E-2</v>
      </c>
      <c r="M119" s="33">
        <v>8.4191220904223537E-5</v>
      </c>
      <c r="N119" s="33">
        <v>5.072540304866458E-3</v>
      </c>
      <c r="O119" s="33">
        <v>299.46815046936229</v>
      </c>
      <c r="P119" s="33">
        <v>5.7795863200841898E-3</v>
      </c>
      <c r="Q119" s="33">
        <v>5.7795863200841885E-4</v>
      </c>
      <c r="R119" s="33">
        <v>4.8536599414049138E-3</v>
      </c>
      <c r="S119" s="33">
        <v>299.78487179970296</v>
      </c>
    </row>
    <row r="120" spans="2:19" x14ac:dyDescent="0.35">
      <c r="D120" s="33" t="s">
        <v>19</v>
      </c>
      <c r="E120" s="34">
        <v>2022</v>
      </c>
      <c r="F120" s="33">
        <v>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</row>
    <row r="121" spans="2:19" x14ac:dyDescent="0.35">
      <c r="D121" s="33" t="s">
        <v>20</v>
      </c>
      <c r="E121" s="34">
        <v>2022</v>
      </c>
      <c r="F121" s="33">
        <v>9.3765553893489853E-3</v>
      </c>
      <c r="G121" s="33">
        <v>3.5147275590978612E-7</v>
      </c>
      <c r="H121" s="33">
        <v>3.8142210755046432E-4</v>
      </c>
      <c r="I121" s="33">
        <v>2.3116776338021828E-2</v>
      </c>
      <c r="J121" s="33">
        <v>1.7170844266820424E-3</v>
      </c>
      <c r="K121" s="33">
        <v>3.8106937973375024E-3</v>
      </c>
      <c r="L121" s="33">
        <v>3.8106937973375024E-3</v>
      </c>
      <c r="M121" s="33">
        <v>8.7559879542437945E-6</v>
      </c>
      <c r="N121" s="33">
        <v>1.5531636268204018E-3</v>
      </c>
      <c r="O121" s="33">
        <v>76.495879975546757</v>
      </c>
      <c r="P121" s="33">
        <v>1.4491674766046385E-3</v>
      </c>
      <c r="Q121" s="33">
        <v>1.4493142853278703E-4</v>
      </c>
      <c r="R121" s="33">
        <v>1.2171249136110427E-3</v>
      </c>
      <c r="S121" s="33">
        <v>76.57529872816464</v>
      </c>
    </row>
    <row r="122" spans="2:19" x14ac:dyDescent="0.35">
      <c r="D122" s="33" t="s">
        <v>21</v>
      </c>
      <c r="E122" s="34">
        <v>2022</v>
      </c>
      <c r="F122" s="33">
        <v>0.12206262184302641</v>
      </c>
      <c r="G122" s="33">
        <v>5.8842733564085835E-5</v>
      </c>
      <c r="H122" s="33">
        <v>0.10140185824669917</v>
      </c>
      <c r="I122" s="33">
        <v>0.6739903290273519</v>
      </c>
      <c r="J122" s="33">
        <v>0.1851429273650903</v>
      </c>
      <c r="K122" s="33">
        <v>0.4801189175030276</v>
      </c>
      <c r="L122" s="33">
        <v>0.4801189175030276</v>
      </c>
      <c r="M122" s="33">
        <v>1.4659066958070505E-3</v>
      </c>
      <c r="N122" s="33">
        <v>0.18350590411144826</v>
      </c>
      <c r="O122" s="33">
        <v>10974.005399833124</v>
      </c>
      <c r="P122" s="33">
        <v>0.20739373363612346</v>
      </c>
      <c r="Q122" s="33">
        <v>2.074184004825131E-2</v>
      </c>
      <c r="R122" s="33">
        <v>0.17418865193427674</v>
      </c>
      <c r="S122" s="33">
        <v>10985.371311508408</v>
      </c>
    </row>
    <row r="123" spans="2:19" x14ac:dyDescent="0.35">
      <c r="D123" s="33" t="s">
        <v>22</v>
      </c>
      <c r="E123" s="34">
        <v>2022</v>
      </c>
      <c r="F123" s="33">
        <v>4.1551731429292249E-2</v>
      </c>
      <c r="G123" s="33">
        <v>8.3720495590213417E-5</v>
      </c>
      <c r="H123" s="33">
        <v>0.1665759915901808</v>
      </c>
      <c r="I123" s="33">
        <v>0.59290670606116336</v>
      </c>
      <c r="J123" s="33">
        <v>0.16165992354185765</v>
      </c>
      <c r="K123" s="33">
        <v>0.43809886652984492</v>
      </c>
      <c r="L123" s="33">
        <v>0.43809886652984492</v>
      </c>
      <c r="M123" s="33">
        <v>2.0856684866333865E-3</v>
      </c>
      <c r="N123" s="33">
        <v>0.17017599114989473</v>
      </c>
      <c r="O123" s="33">
        <v>8584.2229566597325</v>
      </c>
      <c r="P123" s="33">
        <v>0.16058489944502802</v>
      </c>
      <c r="Q123" s="33">
        <v>1.9160788963042623E-2</v>
      </c>
      <c r="R123" s="33">
        <v>0.16090419273338658</v>
      </c>
      <c r="S123" s="33">
        <v>8593.9474942568431</v>
      </c>
    </row>
    <row r="124" spans="2:19" x14ac:dyDescent="0.35">
      <c r="D124" s="33" t="s">
        <v>23</v>
      </c>
      <c r="E124" s="34">
        <v>2022</v>
      </c>
      <c r="F124" s="2">
        <v>7.319327509483034E-2</v>
      </c>
      <c r="G124" s="2">
        <v>6.215925029350787E-5</v>
      </c>
      <c r="H124" s="2">
        <v>0.11095855411922277</v>
      </c>
      <c r="I124" s="2">
        <v>0.76096503819682026</v>
      </c>
      <c r="J124" s="2">
        <v>0.19989917154845296</v>
      </c>
      <c r="K124" s="2">
        <v>0.52236984580194445</v>
      </c>
      <c r="L124" s="2">
        <v>0.52236984580194445</v>
      </c>
      <c r="M124" s="2">
        <v>1.5485286915224764E-3</v>
      </c>
      <c r="N124" s="2">
        <v>0.20006370135304519</v>
      </c>
      <c r="O124" s="2">
        <v>7940.5127241367027</v>
      </c>
      <c r="P124" s="2">
        <v>0.14844376650887872</v>
      </c>
      <c r="Q124" s="2">
        <v>2.2626940722273652E-2</v>
      </c>
      <c r="R124" s="2">
        <v>0.19000230888420111</v>
      </c>
      <c r="S124" s="2">
        <v>7950.9666466346634</v>
      </c>
    </row>
    <row r="125" spans="2:19" x14ac:dyDescent="0.35">
      <c r="B125" s="38" t="s">
        <v>81</v>
      </c>
      <c r="C125" s="33" t="s">
        <v>80</v>
      </c>
      <c r="D125" s="33" t="s">
        <v>23</v>
      </c>
      <c r="E125" s="34">
        <v>2021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</row>
    <row r="126" spans="2:19" x14ac:dyDescent="0.35">
      <c r="B126" s="38"/>
      <c r="C126" s="33"/>
      <c r="D126" s="33" t="s">
        <v>24</v>
      </c>
      <c r="E126" s="34">
        <v>2021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</row>
    <row r="127" spans="2:19" x14ac:dyDescent="0.35">
      <c r="B127" s="38"/>
      <c r="C127" s="33"/>
      <c r="D127" s="33" t="s">
        <v>13</v>
      </c>
      <c r="E127" s="34">
        <v>2022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</row>
    <row r="128" spans="2:19" x14ac:dyDescent="0.35">
      <c r="B128" s="38"/>
      <c r="C128" s="33"/>
      <c r="D128" s="33" t="s">
        <v>14</v>
      </c>
      <c r="E128" s="34">
        <v>2022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v>0</v>
      </c>
    </row>
    <row r="129" spans="2:19" x14ac:dyDescent="0.35">
      <c r="B129" s="38"/>
      <c r="C129" s="33"/>
      <c r="D129" s="33" t="s">
        <v>15</v>
      </c>
      <c r="E129" s="34">
        <v>2022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</row>
    <row r="130" spans="2:19" x14ac:dyDescent="0.35">
      <c r="B130" s="38"/>
      <c r="C130" s="33"/>
      <c r="D130" s="33" t="s">
        <v>16</v>
      </c>
      <c r="E130" s="34">
        <v>2022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</row>
    <row r="131" spans="2:19" x14ac:dyDescent="0.35">
      <c r="B131" s="38"/>
      <c r="C131" s="33"/>
      <c r="D131" s="33" t="s">
        <v>17</v>
      </c>
      <c r="E131" s="34">
        <v>2022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</row>
    <row r="132" spans="2:19" x14ac:dyDescent="0.35">
      <c r="B132" s="38"/>
      <c r="C132" s="33"/>
      <c r="D132" s="33" t="s">
        <v>18</v>
      </c>
      <c r="E132" s="34">
        <v>2022</v>
      </c>
      <c r="F132" s="33">
        <v>0</v>
      </c>
      <c r="G132" s="33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0</v>
      </c>
    </row>
    <row r="133" spans="2:19" x14ac:dyDescent="0.35">
      <c r="B133" s="38"/>
      <c r="C133" s="33"/>
      <c r="D133" s="33" t="s">
        <v>19</v>
      </c>
      <c r="E133" s="34">
        <v>2022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</row>
    <row r="134" spans="2:19" x14ac:dyDescent="0.35">
      <c r="B134" s="38"/>
      <c r="C134" s="33"/>
      <c r="D134" s="33" t="s">
        <v>20</v>
      </c>
      <c r="E134" s="34">
        <v>2022</v>
      </c>
      <c r="F134" s="33">
        <v>1.2234623148427943</v>
      </c>
      <c r="G134" s="33">
        <v>5.6318979443837682E-6</v>
      </c>
      <c r="H134" s="33">
        <v>0</v>
      </c>
      <c r="I134" s="33">
        <v>0.69572400792745914</v>
      </c>
      <c r="J134" s="33">
        <v>1.2844937835689617E-2</v>
      </c>
      <c r="K134" s="33">
        <v>3.5183577045879405E-2</v>
      </c>
      <c r="L134" s="33">
        <v>3.5183577045879405E-2</v>
      </c>
      <c r="M134" s="33">
        <v>1.4030342247412194E-4</v>
      </c>
      <c r="N134" s="33">
        <v>1.4055304553411403E-2</v>
      </c>
      <c r="O134" s="33">
        <v>805.1610231066561</v>
      </c>
      <c r="P134" s="33">
        <v>1.5222269740927297E-2</v>
      </c>
      <c r="Q134" s="33">
        <v>1.5224001869274025E-3</v>
      </c>
      <c r="R134" s="33">
        <v>1.2785019844423692E-2</v>
      </c>
      <c r="S134" s="33">
        <v>805.99525510588387</v>
      </c>
    </row>
    <row r="135" spans="2:19" x14ac:dyDescent="0.35">
      <c r="B135" s="38"/>
      <c r="C135" s="33"/>
      <c r="D135" s="33" t="s">
        <v>21</v>
      </c>
      <c r="E135" s="34">
        <v>2022</v>
      </c>
      <c r="F135" s="33">
        <v>0.41066771240082672</v>
      </c>
      <c r="G135" s="33">
        <v>9.2951408177520915E-5</v>
      </c>
      <c r="H135" s="33">
        <v>0.14285901384158328</v>
      </c>
      <c r="I135" s="33">
        <v>0.89012075371774269</v>
      </c>
      <c r="J135" s="33">
        <v>0.17048185280564798</v>
      </c>
      <c r="K135" s="33">
        <v>0.45325298897689037</v>
      </c>
      <c r="L135" s="33">
        <v>0.45325298897689037</v>
      </c>
      <c r="M135" s="33">
        <v>2.3156315721417479E-3</v>
      </c>
      <c r="N135" s="33">
        <v>0.17469353163072904</v>
      </c>
      <c r="O135" s="33">
        <v>10439.255300782355</v>
      </c>
      <c r="P135" s="33">
        <v>0.19726539315847572</v>
      </c>
      <c r="Q135" s="33">
        <v>1.9729352203488676E-2</v>
      </c>
      <c r="R135" s="33">
        <v>0.1656858424492674</v>
      </c>
      <c r="S135" s="33">
        <v>10450.066282567954</v>
      </c>
    </row>
    <row r="136" spans="2:19" x14ac:dyDescent="0.35">
      <c r="B136" s="38"/>
      <c r="C136" s="33"/>
      <c r="D136" s="33" t="s">
        <v>22</v>
      </c>
      <c r="E136" s="34">
        <v>2022</v>
      </c>
      <c r="F136" s="33">
        <v>0.15547124698038561</v>
      </c>
      <c r="G136" s="33">
        <v>3.6278204935149478E-5</v>
      </c>
      <c r="H136" s="33">
        <v>4.8823896295298874E-2</v>
      </c>
      <c r="I136" s="33">
        <v>0.57576978461501727</v>
      </c>
      <c r="J136" s="33">
        <v>7.2108832284681096E-2</v>
      </c>
      <c r="K136" s="33">
        <v>0.17636828293690729</v>
      </c>
      <c r="L136" s="33">
        <v>0.17636828293690729</v>
      </c>
      <c r="M136" s="33">
        <v>9.0377282470021519E-4</v>
      </c>
      <c r="N136" s="33">
        <v>6.8192884581495222E-2</v>
      </c>
      <c r="O136" s="33">
        <v>3523.3142527669393</v>
      </c>
      <c r="P136" s="33">
        <v>6.6144470237090192E-2</v>
      </c>
      <c r="Q136" s="33">
        <v>7.3439286373086455E-3</v>
      </c>
      <c r="R136" s="33">
        <v>6.1672224998944099E-2</v>
      </c>
      <c r="S136" s="33">
        <v>3527.1563552567832</v>
      </c>
    </row>
    <row r="137" spans="2:19" x14ac:dyDescent="0.35">
      <c r="D137" s="33" t="s">
        <v>23</v>
      </c>
      <c r="E137" s="34">
        <v>2022</v>
      </c>
      <c r="F137" s="2">
        <v>0.10451681026102286</v>
      </c>
      <c r="G137" s="2">
        <v>7.629486540744041E-5</v>
      </c>
      <c r="H137" s="2">
        <v>0.14458332825657857</v>
      </c>
      <c r="I137" s="2">
        <v>1.1469955985510996</v>
      </c>
      <c r="J137" s="2">
        <v>0.24776609760247634</v>
      </c>
      <c r="K137" s="2">
        <v>0.64878392960195042</v>
      </c>
      <c r="L137" s="2">
        <v>0.64878392960195042</v>
      </c>
      <c r="M137" s="2">
        <v>1.9006791031327265E-3</v>
      </c>
      <c r="N137" s="2">
        <v>0.24775624502086604</v>
      </c>
      <c r="O137" s="2">
        <v>9886.8298468159792</v>
      </c>
      <c r="P137" s="2">
        <v>0.1848384863085919</v>
      </c>
      <c r="Q137" s="2">
        <v>2.8175606786055872E-2</v>
      </c>
      <c r="R137" s="2">
        <v>0.23659540955488917</v>
      </c>
      <c r="S137" s="2">
        <v>9899.8471397959383</v>
      </c>
    </row>
    <row r="138" spans="2:19" x14ac:dyDescent="0.35">
      <c r="B138" s="38" t="s">
        <v>79</v>
      </c>
      <c r="C138" s="33" t="s">
        <v>78</v>
      </c>
      <c r="D138" s="33" t="s">
        <v>23</v>
      </c>
      <c r="E138" s="34">
        <v>2021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33">
        <v>0</v>
      </c>
    </row>
    <row r="139" spans="2:19" x14ac:dyDescent="0.35">
      <c r="B139" s="38"/>
      <c r="C139" s="33"/>
      <c r="D139" s="33" t="s">
        <v>24</v>
      </c>
      <c r="E139" s="34">
        <v>2021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0</v>
      </c>
      <c r="S139" s="33">
        <v>0</v>
      </c>
    </row>
    <row r="140" spans="2:19" x14ac:dyDescent="0.35">
      <c r="B140" s="38"/>
      <c r="C140" s="33"/>
      <c r="D140" s="33" t="s">
        <v>13</v>
      </c>
      <c r="E140" s="34">
        <v>2022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0</v>
      </c>
      <c r="P140" s="33">
        <v>0</v>
      </c>
      <c r="Q140" s="33">
        <v>0</v>
      </c>
      <c r="R140" s="33">
        <v>0</v>
      </c>
      <c r="S140" s="33">
        <v>0</v>
      </c>
    </row>
    <row r="141" spans="2:19" x14ac:dyDescent="0.35">
      <c r="B141" s="38"/>
      <c r="C141" s="33"/>
      <c r="D141" s="33" t="s">
        <v>14</v>
      </c>
      <c r="E141" s="34">
        <v>2022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3">
        <v>0</v>
      </c>
      <c r="S141" s="33">
        <v>0</v>
      </c>
    </row>
    <row r="142" spans="2:19" x14ac:dyDescent="0.35">
      <c r="B142" s="38"/>
      <c r="C142" s="33"/>
      <c r="D142" s="33" t="s">
        <v>15</v>
      </c>
      <c r="E142" s="34">
        <v>2022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3">
        <v>0</v>
      </c>
      <c r="R142" s="33">
        <v>0</v>
      </c>
      <c r="S142" s="33">
        <v>0</v>
      </c>
    </row>
    <row r="143" spans="2:19" x14ac:dyDescent="0.35">
      <c r="B143" s="38"/>
      <c r="C143" s="33"/>
      <c r="D143" s="33" t="s">
        <v>16</v>
      </c>
      <c r="E143" s="34">
        <v>2022</v>
      </c>
      <c r="F143" s="33">
        <v>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</row>
    <row r="144" spans="2:19" x14ac:dyDescent="0.35">
      <c r="B144" s="38"/>
      <c r="C144" s="33"/>
      <c r="D144" s="33" t="s">
        <v>17</v>
      </c>
      <c r="E144" s="34">
        <v>2022</v>
      </c>
      <c r="F144" s="33">
        <v>0.17737898963249288</v>
      </c>
      <c r="G144" s="33">
        <v>3.3408441728095945E-6</v>
      </c>
      <c r="H144" s="33">
        <v>0</v>
      </c>
      <c r="I144" s="33">
        <v>7.6885024249995174E-2</v>
      </c>
      <c r="J144" s="33">
        <v>4.7914610253291714E-3</v>
      </c>
      <c r="K144" s="33">
        <v>1.2943219135924623E-2</v>
      </c>
      <c r="L144" s="33">
        <v>1.2943219135924623E-2</v>
      </c>
      <c r="M144" s="33">
        <v>8.3228047813853039E-5</v>
      </c>
      <c r="N144" s="33">
        <v>4.9843894928865472E-3</v>
      </c>
      <c r="O144" s="33">
        <v>296.04214404188411</v>
      </c>
      <c r="P144" s="33">
        <v>5.6791484336597827E-3</v>
      </c>
      <c r="Q144" s="33">
        <v>5.6791484336597817E-4</v>
      </c>
      <c r="R144" s="33">
        <v>4.7693128412943948E-3</v>
      </c>
      <c r="S144" s="33">
        <v>296.35336137604861</v>
      </c>
    </row>
    <row r="145" spans="2:19" x14ac:dyDescent="0.35">
      <c r="B145" s="38"/>
      <c r="C145" s="33"/>
      <c r="D145" s="33" t="s">
        <v>18</v>
      </c>
      <c r="E145" s="34">
        <v>2022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</row>
    <row r="146" spans="2:19" x14ac:dyDescent="0.35">
      <c r="B146" s="38"/>
      <c r="C146" s="33"/>
      <c r="D146" s="33" t="s">
        <v>19</v>
      </c>
      <c r="E146" s="34">
        <v>2022</v>
      </c>
      <c r="F146" s="33">
        <v>5.1658448709383936E-2</v>
      </c>
      <c r="G146" s="33">
        <v>3.5042843131584288E-7</v>
      </c>
      <c r="H146" s="33">
        <v>1.4518387655975114E-3</v>
      </c>
      <c r="I146" s="33">
        <v>2.3827048775549441E-2</v>
      </c>
      <c r="J146" s="33">
        <v>7.0915928025790218E-4</v>
      </c>
      <c r="K146" s="33">
        <v>2.8366371210316087E-3</v>
      </c>
      <c r="L146" s="33">
        <v>2.8366371210316087E-3</v>
      </c>
      <c r="M146" s="33">
        <v>8.7299714468157345E-6</v>
      </c>
      <c r="N146" s="33">
        <v>2.0528294954834016E-3</v>
      </c>
      <c r="O146" s="33">
        <v>43.594952755328805</v>
      </c>
      <c r="P146" s="33">
        <v>8.3931498126192281E-4</v>
      </c>
      <c r="Q146" s="33">
        <v>8.3931498126192292E-5</v>
      </c>
      <c r="R146" s="33">
        <v>7.0485139889954408E-4</v>
      </c>
      <c r="S146" s="33">
        <v>43.64094721630196</v>
      </c>
    </row>
    <row r="147" spans="2:19" x14ac:dyDescent="0.35">
      <c r="B147" s="38"/>
      <c r="C147" s="33"/>
      <c r="D147" s="33" t="s">
        <v>20</v>
      </c>
      <c r="E147" s="34">
        <v>2022</v>
      </c>
      <c r="F147" s="33">
        <v>0.11171717682036023</v>
      </c>
      <c r="G147" s="33">
        <v>8.3988053257449268E-7</v>
      </c>
      <c r="H147" s="33">
        <v>1.9467212102426479E-3</v>
      </c>
      <c r="I147" s="33">
        <v>4.7940940737352437E-2</v>
      </c>
      <c r="J147" s="33">
        <v>3.3719849526896704E-3</v>
      </c>
      <c r="K147" s="33">
        <v>8.7952838812134521E-3</v>
      </c>
      <c r="L147" s="33">
        <v>8.7952838812134521E-3</v>
      </c>
      <c r="M147" s="33">
        <v>2.0923339583434725E-5</v>
      </c>
      <c r="N147" s="33">
        <v>4.0767889705468352E-3</v>
      </c>
      <c r="O147" s="33">
        <v>177.51257856355798</v>
      </c>
      <c r="P147" s="33">
        <v>3.3678430229832825E-3</v>
      </c>
      <c r="Q147" s="33">
        <v>3.3681511354815782E-4</v>
      </c>
      <c r="R147" s="33">
        <v>2.8285518965474009E-3</v>
      </c>
      <c r="S147" s="33">
        <v>177.69714554296993</v>
      </c>
    </row>
    <row r="148" spans="2:19" x14ac:dyDescent="0.35">
      <c r="B148" s="38"/>
      <c r="C148" s="33"/>
      <c r="D148" s="33" t="s">
        <v>21</v>
      </c>
      <c r="E148" s="34">
        <v>2022</v>
      </c>
      <c r="F148" s="33">
        <v>2.7942786455110555</v>
      </c>
      <c r="G148" s="33">
        <v>5.7078416673632763E-5</v>
      </c>
      <c r="H148" s="33">
        <v>9.2258880521906492E-2</v>
      </c>
      <c r="I148" s="33">
        <v>0.5998709849997983</v>
      </c>
      <c r="J148" s="33">
        <v>0.15721290396056817</v>
      </c>
      <c r="K148" s="33">
        <v>0.40675071788651496</v>
      </c>
      <c r="L148" s="33">
        <v>0.40675071788651496</v>
      </c>
      <c r="M148" s="33">
        <v>1.4219535381852374E-3</v>
      </c>
      <c r="N148" s="33">
        <v>0.1556946951491506</v>
      </c>
      <c r="O148" s="33">
        <v>9278.1520744297286</v>
      </c>
      <c r="P148" s="33">
        <v>0.17535328594364333</v>
      </c>
      <c r="Q148" s="33">
        <v>1.7537889409838112E-2</v>
      </c>
      <c r="R148" s="33">
        <v>0.14728207743632118</v>
      </c>
      <c r="S148" s="33">
        <v>9287.7621976224546</v>
      </c>
    </row>
    <row r="149" spans="2:19" x14ac:dyDescent="0.35">
      <c r="B149" s="38"/>
      <c r="C149" s="33"/>
      <c r="D149" s="33" t="s">
        <v>22</v>
      </c>
      <c r="E149" s="34">
        <v>2022</v>
      </c>
      <c r="F149" s="33">
        <v>2.4603213062302367</v>
      </c>
      <c r="G149" s="33">
        <v>6.998888309820007E-5</v>
      </c>
      <c r="H149" s="33">
        <v>9.2580610141147712E-2</v>
      </c>
      <c r="I149" s="33">
        <v>0.60781849499676233</v>
      </c>
      <c r="J149" s="33">
        <v>0.12085555412385664</v>
      </c>
      <c r="K149" s="33">
        <v>0.30399207521103139</v>
      </c>
      <c r="L149" s="33">
        <v>0.30399207521103139</v>
      </c>
      <c r="M149" s="33">
        <v>1.7435827017446336E-3</v>
      </c>
      <c r="N149" s="33">
        <v>0.11620086203500708</v>
      </c>
      <c r="O149" s="33">
        <v>6567.596967848548</v>
      </c>
      <c r="P149" s="33">
        <v>0.1235527743459668</v>
      </c>
      <c r="Q149" s="33">
        <v>1.2931052253534423E-2</v>
      </c>
      <c r="R149" s="33">
        <v>0.10859287659621564</v>
      </c>
      <c r="S149" s="33">
        <v>6574.5392407787513</v>
      </c>
    </row>
    <row r="150" spans="2:19" x14ac:dyDescent="0.35">
      <c r="B150" s="38"/>
      <c r="C150" s="33"/>
      <c r="D150" s="33" t="s">
        <v>23</v>
      </c>
      <c r="E150" s="34">
        <v>2022</v>
      </c>
      <c r="F150" s="2">
        <v>2.0816502376618935</v>
      </c>
      <c r="G150" s="2">
        <v>7.5457106105274814E-5</v>
      </c>
      <c r="H150" s="2">
        <v>0.18346156124087526</v>
      </c>
      <c r="I150" s="2">
        <v>1.0385605038086683</v>
      </c>
      <c r="J150" s="2">
        <v>0.24081077550169749</v>
      </c>
      <c r="K150" s="2">
        <v>0.63234818718432417</v>
      </c>
      <c r="L150" s="2">
        <v>0.63234818718432417</v>
      </c>
      <c r="M150" s="2">
        <v>1.8798086082366708E-3</v>
      </c>
      <c r="N150" s="2">
        <v>0.24157630696474705</v>
      </c>
      <c r="O150" s="2">
        <v>9506.4976369165415</v>
      </c>
      <c r="P150" s="2">
        <v>0.17697496120617071</v>
      </c>
      <c r="Q150" s="2">
        <v>2.7493448453104613E-2</v>
      </c>
      <c r="R150" s="2">
        <v>0.23086645545787027</v>
      </c>
      <c r="S150" s="2">
        <v>9519.1150585857195</v>
      </c>
    </row>
    <row r="151" spans="2:19" x14ac:dyDescent="0.35">
      <c r="B151" s="38" t="s">
        <v>77</v>
      </c>
      <c r="C151" s="33" t="s">
        <v>76</v>
      </c>
      <c r="D151" s="33" t="s">
        <v>23</v>
      </c>
      <c r="E151" s="34">
        <v>2021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3">
        <v>0</v>
      </c>
      <c r="S151" s="33">
        <v>0</v>
      </c>
    </row>
    <row r="152" spans="2:19" x14ac:dyDescent="0.35">
      <c r="B152" s="38"/>
      <c r="C152" s="33"/>
      <c r="D152" s="33" t="s">
        <v>24</v>
      </c>
      <c r="E152" s="34">
        <v>2021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3">
        <v>0</v>
      </c>
      <c r="S152" s="33">
        <v>0</v>
      </c>
    </row>
    <row r="153" spans="2:19" x14ac:dyDescent="0.35">
      <c r="B153" s="38"/>
      <c r="C153" s="33"/>
      <c r="D153" s="33" t="s">
        <v>13</v>
      </c>
      <c r="E153" s="34">
        <v>2022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  <c r="R153" s="33">
        <v>0</v>
      </c>
      <c r="S153" s="33">
        <v>0</v>
      </c>
    </row>
    <row r="154" spans="2:19" x14ac:dyDescent="0.35">
      <c r="B154" s="38"/>
      <c r="C154" s="33"/>
      <c r="D154" s="33" t="s">
        <v>14</v>
      </c>
      <c r="E154" s="34">
        <v>2022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  <c r="R154" s="33">
        <v>0</v>
      </c>
      <c r="S154" s="33">
        <v>0</v>
      </c>
    </row>
    <row r="155" spans="2:19" x14ac:dyDescent="0.35">
      <c r="B155" s="38"/>
      <c r="C155" s="33"/>
      <c r="D155" s="33" t="s">
        <v>15</v>
      </c>
      <c r="E155" s="34">
        <v>2022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3">
        <v>0</v>
      </c>
      <c r="S155" s="33">
        <v>0</v>
      </c>
    </row>
    <row r="156" spans="2:19" x14ac:dyDescent="0.35">
      <c r="B156" s="38"/>
      <c r="C156" s="33"/>
      <c r="D156" s="33" t="s">
        <v>16</v>
      </c>
      <c r="E156" s="34">
        <v>2022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0</v>
      </c>
      <c r="S156" s="33">
        <v>0</v>
      </c>
    </row>
    <row r="157" spans="2:19" x14ac:dyDescent="0.35">
      <c r="B157" s="38"/>
      <c r="C157" s="33"/>
      <c r="D157" s="33" t="s">
        <v>17</v>
      </c>
      <c r="E157" s="34">
        <v>2022</v>
      </c>
      <c r="F157" s="33">
        <v>0.21711304896373365</v>
      </c>
      <c r="G157" s="33">
        <v>4.0914632874149056E-6</v>
      </c>
      <c r="H157" s="33">
        <v>0</v>
      </c>
      <c r="I157" s="33">
        <v>0.10284981961409563</v>
      </c>
      <c r="J157" s="33">
        <v>5.8688635479844159E-3</v>
      </c>
      <c r="K157" s="33">
        <v>1.5853616794302069E-2</v>
      </c>
      <c r="L157" s="33">
        <v>1.5853616794302069E-2</v>
      </c>
      <c r="M157" s="33">
        <v>1.0192768189700289E-4</v>
      </c>
      <c r="N157" s="33">
        <v>6.105173693184477E-3</v>
      </c>
      <c r="O157" s="33">
        <v>362.55673752551178</v>
      </c>
      <c r="P157" s="33">
        <v>6.9561553458757225E-3</v>
      </c>
      <c r="Q157" s="33">
        <v>6.9561553458757214E-4</v>
      </c>
      <c r="R157" s="33">
        <v>5.8417351482648698E-3</v>
      </c>
      <c r="S157" s="33">
        <v>362.93793483846582</v>
      </c>
    </row>
    <row r="158" spans="2:19" x14ac:dyDescent="0.35">
      <c r="B158" s="38"/>
      <c r="C158" s="33"/>
      <c r="D158" s="33" t="s">
        <v>18</v>
      </c>
      <c r="E158" s="34">
        <v>2022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</row>
    <row r="159" spans="2:19" x14ac:dyDescent="0.35">
      <c r="B159" s="38"/>
      <c r="C159" s="33"/>
      <c r="D159" s="33" t="s">
        <v>19</v>
      </c>
      <c r="E159" s="34">
        <v>2022</v>
      </c>
      <c r="F159" s="33">
        <v>4.612324129778396E-2</v>
      </c>
      <c r="G159" s="33">
        <v>4.4523830849492499E-7</v>
      </c>
      <c r="H159" s="33">
        <v>7.4567056324236413E-4</v>
      </c>
      <c r="I159" s="33">
        <v>2.3739971708759355E-2</v>
      </c>
      <c r="J159" s="33">
        <v>8.6232707573232793E-4</v>
      </c>
      <c r="K159" s="33">
        <v>3.4493083029293117E-3</v>
      </c>
      <c r="L159" s="33">
        <v>3.4493083029293117E-3</v>
      </c>
      <c r="M159" s="33">
        <v>1.1091901720399886E-5</v>
      </c>
      <c r="N159" s="33">
        <v>2.4962099560672654E-3</v>
      </c>
      <c r="O159" s="33">
        <v>53.013827096421529</v>
      </c>
      <c r="P159" s="33">
        <v>1.0205944610168734E-3</v>
      </c>
      <c r="Q159" s="33">
        <v>1.0205944610168731E-4</v>
      </c>
      <c r="R159" s="33">
        <v>8.5708875644670334E-4</v>
      </c>
      <c r="S159" s="33">
        <v>53.069755672885258</v>
      </c>
    </row>
    <row r="160" spans="2:19" x14ac:dyDescent="0.35">
      <c r="B160" s="38"/>
      <c r="C160" s="33"/>
      <c r="D160" s="33" t="s">
        <v>20</v>
      </c>
      <c r="E160" s="34">
        <v>2022</v>
      </c>
      <c r="F160" s="33">
        <v>0.10869940361512438</v>
      </c>
      <c r="G160" s="33">
        <v>8.0008003456010482E-6</v>
      </c>
      <c r="H160" s="33">
        <v>4.9153063547172193E-2</v>
      </c>
      <c r="I160" s="33">
        <v>0.14300724644546367</v>
      </c>
      <c r="J160" s="33">
        <v>2.4151242880250331E-2</v>
      </c>
      <c r="K160" s="33">
        <v>6.2638978277451254E-2</v>
      </c>
      <c r="L160" s="33">
        <v>6.2638978277451254E-2</v>
      </c>
      <c r="M160" s="33">
        <v>1.9931818404830679E-4</v>
      </c>
      <c r="N160" s="33">
        <v>2.4915813322907744E-2</v>
      </c>
      <c r="O160" s="33">
        <v>1399.2805211907582</v>
      </c>
      <c r="P160" s="33">
        <v>2.6457018866054095E-2</v>
      </c>
      <c r="Q160" s="33">
        <v>2.6459975576261794E-3</v>
      </c>
      <c r="R160" s="33">
        <v>2.2220919040371472E-2</v>
      </c>
      <c r="S160" s="33">
        <v>1400.7304539345823</v>
      </c>
    </row>
    <row r="161" spans="2:19" x14ac:dyDescent="0.35">
      <c r="B161" s="38"/>
      <c r="C161" s="33"/>
      <c r="D161" s="33" t="s">
        <v>21</v>
      </c>
      <c r="E161" s="34">
        <v>2022</v>
      </c>
      <c r="F161" s="33">
        <v>0.26502642957796629</v>
      </c>
      <c r="G161" s="33">
        <v>5.2177807448734453E-5</v>
      </c>
      <c r="H161" s="33">
        <v>0.1166386171532552</v>
      </c>
      <c r="I161" s="33">
        <v>0.3707933062126707</v>
      </c>
      <c r="J161" s="33">
        <v>8.4230307461940282E-2</v>
      </c>
      <c r="K161" s="33">
        <v>0.22957700750182919</v>
      </c>
      <c r="L161" s="33">
        <v>0.22957700750182919</v>
      </c>
      <c r="M161" s="33">
        <v>1.2998681855649634E-3</v>
      </c>
      <c r="N161" s="33">
        <v>9.0541840856162514E-2</v>
      </c>
      <c r="O161" s="33">
        <v>5281.1055122018615</v>
      </c>
      <c r="P161" s="33">
        <v>9.9815983538018294E-2</v>
      </c>
      <c r="Q161" s="33">
        <v>9.9832466535744197E-3</v>
      </c>
      <c r="R161" s="33">
        <v>8.3838668662201188E-2</v>
      </c>
      <c r="S161" s="33">
        <v>5286.5759192930773</v>
      </c>
    </row>
    <row r="162" spans="2:19" x14ac:dyDescent="0.35">
      <c r="D162" s="33" t="s">
        <v>22</v>
      </c>
      <c r="E162" s="34">
        <v>2022</v>
      </c>
      <c r="F162" s="33">
        <v>0.29850875342223354</v>
      </c>
      <c r="G162" s="33">
        <v>6.5444209738573696E-5</v>
      </c>
      <c r="H162" s="33">
        <v>0.16868683873184528</v>
      </c>
      <c r="I162" s="33">
        <v>0.72259979027672916</v>
      </c>
      <c r="J162" s="33">
        <v>0.11417938236350714</v>
      </c>
      <c r="K162" s="33">
        <v>0.28629333435385806</v>
      </c>
      <c r="L162" s="33">
        <v>0.28629333435385806</v>
      </c>
      <c r="M162" s="33">
        <v>1.630364523311836E-3</v>
      </c>
      <c r="N162" s="33">
        <v>0.10957884277505421</v>
      </c>
      <c r="O162" s="33">
        <v>6166.5382118721445</v>
      </c>
      <c r="P162" s="33">
        <v>0.1160003846138474</v>
      </c>
      <c r="Q162" s="33">
        <v>1.2149376840164636E-2</v>
      </c>
      <c r="R162" s="33">
        <v>0.10202847482443493</v>
      </c>
      <c r="S162" s="33">
        <v>6173.0587357858612</v>
      </c>
    </row>
    <row r="163" spans="2:19" x14ac:dyDescent="0.35">
      <c r="D163" s="33" t="s">
        <v>23</v>
      </c>
      <c r="E163" s="34">
        <v>2022</v>
      </c>
      <c r="F163" s="2">
        <v>0.27960780916025452</v>
      </c>
      <c r="G163" s="2">
        <v>6.4075493574307482E-5</v>
      </c>
      <c r="H163" s="2">
        <v>0.24859534846120229</v>
      </c>
      <c r="I163" s="2">
        <v>1.0246823904603717</v>
      </c>
      <c r="J163" s="2">
        <v>0.2120229046350168</v>
      </c>
      <c r="K163" s="2">
        <v>0.54479870655397844</v>
      </c>
      <c r="L163" s="2">
        <v>0.54479870655397844</v>
      </c>
      <c r="M163" s="2">
        <v>1.5962666820266073E-3</v>
      </c>
      <c r="N163" s="2">
        <v>0.20732058714035417</v>
      </c>
      <c r="O163" s="2">
        <v>8178.6118374714679</v>
      </c>
      <c r="P163" s="2">
        <v>0.1523672177555504</v>
      </c>
      <c r="Q163" s="2">
        <v>2.3484824981739417E-2</v>
      </c>
      <c r="R163" s="2">
        <v>0.19720573137231309</v>
      </c>
      <c r="S163" s="2">
        <v>8189.4194957599175</v>
      </c>
    </row>
    <row r="164" spans="2:19" x14ac:dyDescent="0.35">
      <c r="B164" s="38" t="s">
        <v>75</v>
      </c>
      <c r="C164" s="33" t="s">
        <v>74</v>
      </c>
      <c r="D164" s="33" t="s">
        <v>23</v>
      </c>
      <c r="E164" s="34">
        <v>2021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  <c r="R164" s="33">
        <v>0</v>
      </c>
      <c r="S164" s="33">
        <v>0</v>
      </c>
    </row>
    <row r="165" spans="2:19" x14ac:dyDescent="0.35">
      <c r="B165" s="38"/>
      <c r="C165" s="33"/>
      <c r="D165" s="33" t="s">
        <v>24</v>
      </c>
      <c r="E165" s="34">
        <v>2021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  <c r="R165" s="33">
        <v>0</v>
      </c>
      <c r="S165" s="33">
        <v>0</v>
      </c>
    </row>
    <row r="166" spans="2:19" x14ac:dyDescent="0.35">
      <c r="B166" s="38"/>
      <c r="C166" s="33"/>
      <c r="D166" s="33" t="s">
        <v>13</v>
      </c>
      <c r="E166" s="34">
        <v>2022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v>0</v>
      </c>
      <c r="P166" s="33">
        <v>0</v>
      </c>
      <c r="Q166" s="33">
        <v>0</v>
      </c>
      <c r="R166" s="33">
        <v>0</v>
      </c>
      <c r="S166" s="33">
        <v>0</v>
      </c>
    </row>
    <row r="167" spans="2:19" x14ac:dyDescent="0.35">
      <c r="B167" s="38"/>
      <c r="C167" s="33"/>
      <c r="D167" s="33" t="s">
        <v>14</v>
      </c>
      <c r="E167" s="34">
        <v>2022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</row>
    <row r="168" spans="2:19" x14ac:dyDescent="0.35">
      <c r="B168" s="38"/>
      <c r="C168" s="33"/>
      <c r="D168" s="33" t="s">
        <v>15</v>
      </c>
      <c r="E168" s="34">
        <v>2022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  <c r="O168" s="33">
        <v>0</v>
      </c>
      <c r="P168" s="33">
        <v>0</v>
      </c>
      <c r="Q168" s="33">
        <v>0</v>
      </c>
      <c r="R168" s="33">
        <v>0</v>
      </c>
      <c r="S168" s="33">
        <v>0</v>
      </c>
    </row>
    <row r="169" spans="2:19" x14ac:dyDescent="0.35">
      <c r="B169" s="38"/>
      <c r="C169" s="33"/>
      <c r="D169" s="33" t="s">
        <v>16</v>
      </c>
      <c r="E169" s="34">
        <v>2022</v>
      </c>
      <c r="F169" s="33">
        <v>0.26480088807046359</v>
      </c>
      <c r="G169" s="33">
        <v>3.5533614966699499E-6</v>
      </c>
      <c r="H169" s="33">
        <v>0</v>
      </c>
      <c r="I169" s="33">
        <v>1.3647656221204204E-4</v>
      </c>
      <c r="J169" s="33">
        <v>5.1075196970738253E-3</v>
      </c>
      <c r="K169" s="33">
        <v>1.3796991425123049E-2</v>
      </c>
      <c r="L169" s="33">
        <v>1.3796991425123049E-2</v>
      </c>
      <c r="M169" s="33">
        <v>8.852233903984789E-5</v>
      </c>
      <c r="N169" s="33">
        <v>5.3131742861368507E-3</v>
      </c>
      <c r="O169" s="33">
        <v>314.87393653125173</v>
      </c>
      <c r="P169" s="33">
        <v>6.0537615424995717E-3</v>
      </c>
      <c r="Q169" s="33">
        <v>6.0537615424995713E-4</v>
      </c>
      <c r="R169" s="33">
        <v>5.0839105545567448E-3</v>
      </c>
      <c r="S169" s="33">
        <v>315.20568266378069</v>
      </c>
    </row>
    <row r="170" spans="2:19" x14ac:dyDescent="0.35">
      <c r="B170" s="38"/>
      <c r="C170" s="33"/>
      <c r="D170" s="33" t="s">
        <v>17</v>
      </c>
      <c r="E170" s="34">
        <v>2022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</row>
    <row r="171" spans="2:19" x14ac:dyDescent="0.35">
      <c r="B171" s="38"/>
      <c r="C171" s="33"/>
      <c r="D171" s="33" t="s">
        <v>18</v>
      </c>
      <c r="E171" s="34">
        <v>2022</v>
      </c>
      <c r="F171" s="33">
        <v>1.4665641146544171E-3</v>
      </c>
      <c r="G171" s="33">
        <v>1.2030446103388737E-7</v>
      </c>
      <c r="H171" s="33">
        <v>6.5294011635071505E-4</v>
      </c>
      <c r="I171" s="33">
        <v>2.0030238719280303E-3</v>
      </c>
      <c r="J171" s="33">
        <v>1.7289774017190736E-4</v>
      </c>
      <c r="K171" s="33">
        <v>5.0139538760782655E-4</v>
      </c>
      <c r="L171" s="33">
        <v>5.0139538760782655E-4</v>
      </c>
      <c r="M171" s="33">
        <v>2.9970585029494741E-6</v>
      </c>
      <c r="N171" s="33">
        <v>2.2890271339920233E-4</v>
      </c>
      <c r="O171" s="33">
        <v>10.808152173476669</v>
      </c>
      <c r="P171" s="33">
        <v>2.0486241517102678E-4</v>
      </c>
      <c r="Q171" s="33">
        <v>2.048838141932735E-5</v>
      </c>
      <c r="R171" s="33">
        <v>1.7206012316779156E-4</v>
      </c>
      <c r="S171" s="33">
        <v>10.819379271518907</v>
      </c>
    </row>
    <row r="172" spans="2:19" x14ac:dyDescent="0.35">
      <c r="B172" s="38"/>
      <c r="C172" s="33"/>
      <c r="D172" s="33" t="s">
        <v>19</v>
      </c>
      <c r="E172" s="34">
        <v>2022</v>
      </c>
      <c r="F172" s="33">
        <v>5.0609016720722391E-2</v>
      </c>
      <c r="G172" s="33">
        <v>5.7727209294203568E-7</v>
      </c>
      <c r="H172" s="33">
        <v>8.0482116804943347E-4</v>
      </c>
      <c r="I172" s="33">
        <v>2.7589155714786911E-2</v>
      </c>
      <c r="J172" s="33">
        <v>1.0585210703861166E-3</v>
      </c>
      <c r="K172" s="33">
        <v>4.2340842815444665E-3</v>
      </c>
      <c r="L172" s="33">
        <v>4.2340842815444665E-3</v>
      </c>
      <c r="M172" s="33">
        <v>1.4381164420661236E-5</v>
      </c>
      <c r="N172" s="33">
        <v>3.0641399405913899E-3</v>
      </c>
      <c r="O172" s="33">
        <v>65.069980227184914</v>
      </c>
      <c r="P172" s="33">
        <v>1.2527969626701841E-3</v>
      </c>
      <c r="Q172" s="33">
        <v>1.2527969626701841E-4</v>
      </c>
      <c r="R172" s="33">
        <v>1.0520909448649681E-3</v>
      </c>
      <c r="S172" s="33">
        <v>65.138633500739232</v>
      </c>
    </row>
    <row r="173" spans="2:19" x14ac:dyDescent="0.35">
      <c r="B173" s="38"/>
      <c r="C173" s="33"/>
      <c r="D173" s="33" t="s">
        <v>20</v>
      </c>
      <c r="E173" s="34">
        <v>2022</v>
      </c>
      <c r="F173" s="33">
        <v>0.69023246212628975</v>
      </c>
      <c r="G173" s="33">
        <v>1.372667428867797E-5</v>
      </c>
      <c r="H173" s="33">
        <v>3.9945961401134933E-2</v>
      </c>
      <c r="I173" s="33">
        <v>0.24394295854290518</v>
      </c>
      <c r="J173" s="33">
        <v>3.5492502954958517E-2</v>
      </c>
      <c r="K173" s="33">
        <v>9.5153972217258589E-2</v>
      </c>
      <c r="L173" s="33">
        <v>9.5153972217258589E-2</v>
      </c>
      <c r="M173" s="33">
        <v>3.419627629811003E-4</v>
      </c>
      <c r="N173" s="33">
        <v>3.9128728229829268E-2</v>
      </c>
      <c r="O173" s="33">
        <v>2117.5966893852597</v>
      </c>
      <c r="P173" s="33">
        <v>4.0061153912847668E-2</v>
      </c>
      <c r="Q173" s="33">
        <v>4.0065512721177594E-3</v>
      </c>
      <c r="R173" s="33">
        <v>3.3646762545862484E-2</v>
      </c>
      <c r="S173" s="33">
        <v>2119.7921705121726</v>
      </c>
    </row>
    <row r="174" spans="2:19" x14ac:dyDescent="0.35">
      <c r="B174" s="38"/>
      <c r="C174" s="33"/>
      <c r="D174" s="33" t="s">
        <v>21</v>
      </c>
      <c r="E174" s="34">
        <v>2022</v>
      </c>
      <c r="F174" s="33">
        <v>3.6471066267618513</v>
      </c>
      <c r="G174" s="33">
        <v>7.5561123228921401E-5</v>
      </c>
      <c r="H174" s="33">
        <v>0.1022974487161066</v>
      </c>
      <c r="I174" s="33">
        <v>0.73218544225162174</v>
      </c>
      <c r="J174" s="33">
        <v>0.19220525661909688</v>
      </c>
      <c r="K174" s="33">
        <v>0.49819044627080972</v>
      </c>
      <c r="L174" s="33">
        <v>0.49819044627080972</v>
      </c>
      <c r="M174" s="33">
        <v>1.882399912018744E-3</v>
      </c>
      <c r="N174" s="33">
        <v>0.19030890995395017</v>
      </c>
      <c r="O174" s="33">
        <v>11388.524967346129</v>
      </c>
      <c r="P174" s="33">
        <v>0.21521253332513232</v>
      </c>
      <c r="Q174" s="33">
        <v>2.1523811747677996E-2</v>
      </c>
      <c r="R174" s="33">
        <v>0.18075560047477846</v>
      </c>
      <c r="S174" s="33">
        <v>11400.319376580062</v>
      </c>
    </row>
    <row r="175" spans="2:19" x14ac:dyDescent="0.35">
      <c r="B175" s="38"/>
      <c r="C175" s="33"/>
      <c r="D175" s="33" t="s">
        <v>22</v>
      </c>
      <c r="E175" s="34">
        <v>2022</v>
      </c>
      <c r="F175" s="33">
        <v>0.25418596650928527</v>
      </c>
      <c r="G175" s="33">
        <v>8.3892817199782361E-5</v>
      </c>
      <c r="H175" s="33">
        <v>0.16846698753796535</v>
      </c>
      <c r="I175" s="33">
        <v>0.64872170304896382</v>
      </c>
      <c r="J175" s="33">
        <v>0.15967655910962994</v>
      </c>
      <c r="K175" s="33">
        <v>0.43298286840591443</v>
      </c>
      <c r="L175" s="33">
        <v>0.43298286840591443</v>
      </c>
      <c r="M175" s="33">
        <v>2.0899614109419467E-3</v>
      </c>
      <c r="N175" s="33">
        <v>0.16845787896362954</v>
      </c>
      <c r="O175" s="33">
        <v>8464.7413930232415</v>
      </c>
      <c r="P175" s="33">
        <v>0.15833379223276706</v>
      </c>
      <c r="Q175" s="33">
        <v>1.8925675646364035E-2</v>
      </c>
      <c r="R175" s="33">
        <v>0.1589297482498786</v>
      </c>
      <c r="S175" s="33">
        <v>8474.3395891716755</v>
      </c>
    </row>
    <row r="176" spans="2:19" x14ac:dyDescent="0.35">
      <c r="B176" s="38"/>
      <c r="C176" s="33"/>
      <c r="D176" s="33" t="s">
        <v>23</v>
      </c>
      <c r="E176" s="34">
        <v>2022</v>
      </c>
      <c r="F176" s="2">
        <v>0.88044872099908889</v>
      </c>
      <c r="G176" s="2">
        <v>2.2839456076248198E-5</v>
      </c>
      <c r="H176" s="2">
        <v>7.6899595781499727E-2</v>
      </c>
      <c r="I176" s="2">
        <v>0.80473996272292481</v>
      </c>
      <c r="J176" s="2">
        <v>8.0454327306821186E-2</v>
      </c>
      <c r="K176" s="2">
        <v>0.2024647228766582</v>
      </c>
      <c r="L176" s="2">
        <v>0.2024647228766582</v>
      </c>
      <c r="M176" s="2">
        <v>5.689829408468851E-4</v>
      </c>
      <c r="N176" s="2">
        <v>7.8891469310899617E-2</v>
      </c>
      <c r="O176" s="2">
        <v>2923.8648475884361</v>
      </c>
      <c r="P176" s="2">
        <v>5.4539846772651168E-2</v>
      </c>
      <c r="Q176" s="2">
        <v>8.5216740081876258E-3</v>
      </c>
      <c r="R176" s="2">
        <v>7.155765695705639E-2</v>
      </c>
      <c r="S176" s="2">
        <v>2927.7678026121921</v>
      </c>
    </row>
    <row r="177" spans="2:19" x14ac:dyDescent="0.35">
      <c r="B177" s="34">
        <v>203</v>
      </c>
      <c r="C177" s="33" t="s">
        <v>73</v>
      </c>
      <c r="D177" s="33" t="s">
        <v>23</v>
      </c>
      <c r="E177" s="34">
        <v>2021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0</v>
      </c>
      <c r="S177" s="33">
        <v>0</v>
      </c>
    </row>
    <row r="178" spans="2:19" x14ac:dyDescent="0.35">
      <c r="B178" s="34"/>
      <c r="C178" s="33"/>
      <c r="D178" s="33" t="s">
        <v>24</v>
      </c>
      <c r="E178" s="34">
        <v>2021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</row>
    <row r="179" spans="2:19" x14ac:dyDescent="0.35">
      <c r="B179" s="34"/>
      <c r="C179" s="33"/>
      <c r="D179" s="33" t="s">
        <v>13</v>
      </c>
      <c r="E179" s="34">
        <v>2022</v>
      </c>
      <c r="F179" s="33">
        <v>0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</row>
    <row r="180" spans="2:19" x14ac:dyDescent="0.35">
      <c r="B180" s="34"/>
      <c r="C180" s="33"/>
      <c r="D180" s="33" t="s">
        <v>14</v>
      </c>
      <c r="E180" s="34">
        <v>2022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</row>
    <row r="181" spans="2:19" x14ac:dyDescent="0.35">
      <c r="B181" s="34"/>
      <c r="C181" s="33"/>
      <c r="D181" s="33" t="s">
        <v>15</v>
      </c>
      <c r="E181" s="34">
        <v>2022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</row>
    <row r="182" spans="2:19" x14ac:dyDescent="0.35">
      <c r="B182" s="34"/>
      <c r="C182" s="33"/>
      <c r="D182" s="33" t="s">
        <v>16</v>
      </c>
      <c r="E182" s="34">
        <v>2022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</row>
    <row r="183" spans="2:19" x14ac:dyDescent="0.35">
      <c r="B183" s="34"/>
      <c r="C183" s="33"/>
      <c r="D183" s="33" t="s">
        <v>17</v>
      </c>
      <c r="E183" s="34">
        <v>2022</v>
      </c>
      <c r="F183" s="33">
        <v>0</v>
      </c>
      <c r="G183" s="33">
        <v>0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v>0</v>
      </c>
    </row>
    <row r="184" spans="2:19" x14ac:dyDescent="0.35">
      <c r="B184" s="34"/>
      <c r="C184" s="33"/>
      <c r="D184" s="33" t="s">
        <v>18</v>
      </c>
      <c r="E184" s="34">
        <v>2022</v>
      </c>
      <c r="F184" s="33">
        <v>0</v>
      </c>
      <c r="G184" s="33">
        <v>0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</row>
    <row r="185" spans="2:19" x14ac:dyDescent="0.35">
      <c r="B185" s="34"/>
      <c r="C185" s="33"/>
      <c r="D185" s="33" t="s">
        <v>19</v>
      </c>
      <c r="E185" s="34">
        <v>2022</v>
      </c>
      <c r="F185" s="33">
        <v>0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</row>
    <row r="186" spans="2:19" x14ac:dyDescent="0.35">
      <c r="B186" s="34"/>
      <c r="C186" s="33"/>
      <c r="D186" s="33" t="s">
        <v>20</v>
      </c>
      <c r="E186" s="34">
        <v>2022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</row>
    <row r="187" spans="2:19" x14ac:dyDescent="0.35">
      <c r="B187" s="34"/>
      <c r="C187" s="33"/>
      <c r="D187" s="33" t="s">
        <v>21</v>
      </c>
      <c r="E187" s="34">
        <v>2022</v>
      </c>
      <c r="F187" s="33">
        <v>0</v>
      </c>
      <c r="G187" s="33">
        <v>0</v>
      </c>
      <c r="H187" s="33">
        <v>0</v>
      </c>
      <c r="I187" s="33">
        <v>0</v>
      </c>
      <c r="J187" s="33">
        <v>3.9984749999999999E-2</v>
      </c>
      <c r="K187" s="33">
        <v>2.6987799999999999E-2</v>
      </c>
      <c r="L187" s="33">
        <v>8.6499999999999988E-5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</row>
    <row r="188" spans="2:19" x14ac:dyDescent="0.35">
      <c r="D188" s="33" t="s">
        <v>22</v>
      </c>
      <c r="E188" s="34">
        <v>2022</v>
      </c>
      <c r="F188" s="33">
        <v>0</v>
      </c>
      <c r="G188" s="33">
        <v>0</v>
      </c>
      <c r="H188" s="33">
        <v>0</v>
      </c>
      <c r="I188" s="33">
        <v>0</v>
      </c>
      <c r="J188" s="33">
        <v>3.756375E-2</v>
      </c>
      <c r="K188" s="33">
        <v>2.6588500000000001E-2</v>
      </c>
      <c r="L188" s="33">
        <v>8.2199999999999992E-5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</row>
    <row r="189" spans="2:19" x14ac:dyDescent="0.35">
      <c r="D189" s="33" t="s">
        <v>23</v>
      </c>
      <c r="E189" s="34">
        <v>2022</v>
      </c>
      <c r="F189" s="2">
        <v>0</v>
      </c>
      <c r="G189" s="2">
        <v>0</v>
      </c>
      <c r="H189" s="2">
        <v>0</v>
      </c>
      <c r="I189" s="2">
        <v>0</v>
      </c>
      <c r="J189" s="2">
        <v>3.5701400000000001E-2</v>
      </c>
      <c r="K189" s="2">
        <v>2.5805100000000001E-2</v>
      </c>
      <c r="L189" s="2">
        <v>7.8850000000000006E-5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</row>
    <row r="190" spans="2:19" x14ac:dyDescent="0.35">
      <c r="B190" s="34">
        <v>104</v>
      </c>
      <c r="C190" s="33" t="s">
        <v>72</v>
      </c>
      <c r="D190" s="33" t="s">
        <v>23</v>
      </c>
      <c r="E190" s="34">
        <v>2021</v>
      </c>
      <c r="F190" s="33">
        <v>0</v>
      </c>
      <c r="G190" s="33">
        <v>0</v>
      </c>
      <c r="H190" s="33">
        <v>0</v>
      </c>
      <c r="I190" s="33">
        <v>0</v>
      </c>
      <c r="J190" s="33">
        <v>1.6999999999999999E-3</v>
      </c>
      <c r="K190" s="33">
        <v>1.57E-3</v>
      </c>
      <c r="L190" s="33">
        <v>4.0000000000000003E-5</v>
      </c>
      <c r="M190" s="33">
        <v>0</v>
      </c>
      <c r="N190" s="33">
        <v>0</v>
      </c>
      <c r="O190" s="33">
        <v>0</v>
      </c>
      <c r="P190" s="33">
        <v>0</v>
      </c>
      <c r="Q190" s="33">
        <v>0</v>
      </c>
      <c r="R190" s="33">
        <v>0</v>
      </c>
      <c r="S190" s="33">
        <v>0</v>
      </c>
    </row>
    <row r="191" spans="2:19" x14ac:dyDescent="0.35">
      <c r="B191" s="34"/>
      <c r="C191" s="33"/>
      <c r="D191" s="33" t="s">
        <v>24</v>
      </c>
      <c r="E191" s="34">
        <v>2021</v>
      </c>
      <c r="F191" s="33">
        <v>0</v>
      </c>
      <c r="G191" s="33">
        <v>0</v>
      </c>
      <c r="H191" s="33">
        <v>0</v>
      </c>
      <c r="I191" s="33">
        <v>0</v>
      </c>
      <c r="J191" s="33">
        <v>3.98E-3</v>
      </c>
      <c r="K191" s="33">
        <v>3.5400000000000002E-3</v>
      </c>
      <c r="L191" s="33">
        <v>2.0000000000000002E-5</v>
      </c>
      <c r="M191" s="33">
        <v>0</v>
      </c>
      <c r="N191" s="33">
        <v>0</v>
      </c>
      <c r="O191" s="33">
        <v>0</v>
      </c>
      <c r="P191" s="33">
        <v>0</v>
      </c>
      <c r="Q191" s="33">
        <v>0</v>
      </c>
      <c r="R191" s="33">
        <v>0</v>
      </c>
      <c r="S191" s="33">
        <v>0</v>
      </c>
    </row>
    <row r="192" spans="2:19" x14ac:dyDescent="0.35">
      <c r="B192" s="34"/>
      <c r="C192" s="33"/>
      <c r="D192" s="33" t="s">
        <v>13</v>
      </c>
      <c r="E192" s="34">
        <v>2022</v>
      </c>
      <c r="F192" s="33">
        <v>0</v>
      </c>
      <c r="G192" s="33">
        <v>0</v>
      </c>
      <c r="H192" s="33">
        <v>0</v>
      </c>
      <c r="I192" s="33">
        <v>0</v>
      </c>
      <c r="J192" s="33">
        <v>4.6696000000000003E-3</v>
      </c>
      <c r="K192" s="33">
        <v>4.1253999999999996E-3</v>
      </c>
      <c r="L192" s="33">
        <v>2.175E-5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3">
        <v>0</v>
      </c>
      <c r="S192" s="33">
        <v>0</v>
      </c>
    </row>
    <row r="193" spans="2:19" x14ac:dyDescent="0.35">
      <c r="B193" s="34"/>
      <c r="C193" s="33"/>
      <c r="D193" s="33" t="s">
        <v>14</v>
      </c>
      <c r="E193" s="34">
        <v>2022</v>
      </c>
      <c r="F193" s="33">
        <v>0</v>
      </c>
      <c r="G193" s="33">
        <v>0</v>
      </c>
      <c r="H193" s="33">
        <v>0</v>
      </c>
      <c r="I193" s="33">
        <v>0</v>
      </c>
      <c r="J193" s="33">
        <v>8.3094999999999992E-3</v>
      </c>
      <c r="K193" s="33">
        <v>6.7675499999999998E-3</v>
      </c>
      <c r="L193" s="33">
        <v>2.4150000000000001E-5</v>
      </c>
      <c r="M193" s="33">
        <v>0</v>
      </c>
      <c r="N193" s="33">
        <v>0</v>
      </c>
      <c r="O193" s="33">
        <v>0</v>
      </c>
      <c r="P193" s="33">
        <v>0</v>
      </c>
      <c r="Q193" s="33">
        <v>0</v>
      </c>
      <c r="R193" s="33">
        <v>0</v>
      </c>
      <c r="S193" s="33">
        <v>0</v>
      </c>
    </row>
    <row r="194" spans="2:19" x14ac:dyDescent="0.35">
      <c r="B194" s="34"/>
      <c r="C194" s="33"/>
      <c r="D194" s="33" t="s">
        <v>15</v>
      </c>
      <c r="E194" s="34">
        <v>2022</v>
      </c>
      <c r="F194" s="33">
        <v>0</v>
      </c>
      <c r="G194" s="33">
        <v>0</v>
      </c>
      <c r="H194" s="33">
        <v>0</v>
      </c>
      <c r="I194" s="33">
        <v>0</v>
      </c>
      <c r="J194" s="33">
        <v>9.9132999999999999E-3</v>
      </c>
      <c r="K194" s="33">
        <v>7.8789999999999989E-3</v>
      </c>
      <c r="L194" s="33">
        <v>2.6400000000000001E-5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3">
        <v>0</v>
      </c>
      <c r="S194" s="33">
        <v>0</v>
      </c>
    </row>
    <row r="195" spans="2:19" x14ac:dyDescent="0.35">
      <c r="B195" s="34"/>
      <c r="C195" s="33"/>
      <c r="D195" s="33" t="s">
        <v>16</v>
      </c>
      <c r="E195" s="34">
        <v>2022</v>
      </c>
      <c r="F195" s="33">
        <v>0</v>
      </c>
      <c r="G195" s="33">
        <v>0</v>
      </c>
      <c r="H195" s="33">
        <v>0</v>
      </c>
      <c r="I195" s="33">
        <v>0</v>
      </c>
      <c r="J195" s="33">
        <v>6.6436000000000004E-3</v>
      </c>
      <c r="K195" s="33">
        <v>5.6757999999999999E-3</v>
      </c>
      <c r="L195" s="33">
        <v>2.525E-5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  <c r="S195" s="33">
        <v>0</v>
      </c>
    </row>
    <row r="196" spans="2:19" x14ac:dyDescent="0.35">
      <c r="B196" s="34"/>
      <c r="C196" s="33"/>
      <c r="D196" s="33" t="s">
        <v>17</v>
      </c>
      <c r="E196" s="34">
        <v>2022</v>
      </c>
      <c r="F196" s="33">
        <v>0</v>
      </c>
      <c r="G196" s="33">
        <v>0</v>
      </c>
      <c r="H196" s="33">
        <v>0</v>
      </c>
      <c r="I196" s="33">
        <v>0</v>
      </c>
      <c r="J196" s="33">
        <v>6.7149999999999996E-3</v>
      </c>
      <c r="K196" s="33">
        <v>5.7855999999999993E-3</v>
      </c>
      <c r="L196" s="33">
        <v>2.6700000000000002E-5</v>
      </c>
      <c r="M196" s="33">
        <v>0</v>
      </c>
      <c r="N196" s="33">
        <v>0</v>
      </c>
      <c r="O196" s="33">
        <v>0</v>
      </c>
      <c r="P196" s="33">
        <v>0</v>
      </c>
      <c r="Q196" s="33">
        <v>0</v>
      </c>
      <c r="R196" s="33">
        <v>0</v>
      </c>
      <c r="S196" s="33">
        <v>0</v>
      </c>
    </row>
    <row r="197" spans="2:19" x14ac:dyDescent="0.35">
      <c r="B197" s="34"/>
      <c r="C197" s="33"/>
      <c r="D197" s="33" t="s">
        <v>18</v>
      </c>
      <c r="E197" s="34">
        <v>2022</v>
      </c>
      <c r="F197" s="33">
        <v>0</v>
      </c>
      <c r="G197" s="33">
        <v>0</v>
      </c>
      <c r="H197" s="33">
        <v>0</v>
      </c>
      <c r="I197" s="33">
        <v>0</v>
      </c>
      <c r="J197" s="33">
        <v>1.0293E-2</v>
      </c>
      <c r="K197" s="33">
        <v>7.9771000000000009E-3</v>
      </c>
      <c r="L197" s="33">
        <v>2.4850000000000001E-5</v>
      </c>
      <c r="M197" s="33">
        <v>0</v>
      </c>
      <c r="N197" s="33">
        <v>0</v>
      </c>
      <c r="O197" s="33">
        <v>0</v>
      </c>
      <c r="P197" s="33">
        <v>0</v>
      </c>
      <c r="Q197" s="33">
        <v>0</v>
      </c>
      <c r="R197" s="33">
        <v>0</v>
      </c>
      <c r="S197" s="33">
        <v>0</v>
      </c>
    </row>
    <row r="198" spans="2:19" x14ac:dyDescent="0.35">
      <c r="B198" s="34"/>
      <c r="C198" s="33"/>
      <c r="D198" s="33" t="s">
        <v>19</v>
      </c>
      <c r="E198" s="34">
        <v>2022</v>
      </c>
      <c r="F198" s="33">
        <v>0</v>
      </c>
      <c r="G198" s="33">
        <v>0</v>
      </c>
      <c r="H198" s="33">
        <v>0</v>
      </c>
      <c r="I198" s="33">
        <v>0</v>
      </c>
      <c r="J198" s="33">
        <v>1.15277E-2</v>
      </c>
      <c r="K198" s="33">
        <v>8.7655499999999987E-3</v>
      </c>
      <c r="L198" s="33">
        <v>2.5999999999999998E-5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3">
        <v>0</v>
      </c>
      <c r="S198" s="33">
        <v>0</v>
      </c>
    </row>
    <row r="199" spans="2:19" x14ac:dyDescent="0.35">
      <c r="B199" s="34"/>
      <c r="C199" s="33"/>
      <c r="D199" s="33" t="s">
        <v>20</v>
      </c>
      <c r="E199" s="34">
        <v>2022</v>
      </c>
      <c r="F199" s="33">
        <v>0</v>
      </c>
      <c r="G199" s="33">
        <v>0</v>
      </c>
      <c r="H199" s="33">
        <v>0</v>
      </c>
      <c r="I199" s="33">
        <v>0</v>
      </c>
      <c r="J199" s="33">
        <v>1.28354E-2</v>
      </c>
      <c r="K199" s="33">
        <v>9.7155999999999996E-3</v>
      </c>
      <c r="L199" s="33">
        <v>2.8899999999999998E-5</v>
      </c>
      <c r="M199" s="33">
        <v>0</v>
      </c>
      <c r="N199" s="33">
        <v>0</v>
      </c>
      <c r="O199" s="33">
        <v>0</v>
      </c>
      <c r="P199" s="33">
        <v>0</v>
      </c>
      <c r="Q199" s="33">
        <v>0</v>
      </c>
      <c r="R199" s="33">
        <v>0</v>
      </c>
      <c r="S199" s="33">
        <v>0</v>
      </c>
    </row>
    <row r="200" spans="2:19" x14ac:dyDescent="0.35">
      <c r="B200" s="34"/>
      <c r="C200" s="33"/>
      <c r="D200" s="33" t="s">
        <v>21</v>
      </c>
      <c r="E200" s="34">
        <v>2022</v>
      </c>
      <c r="F200" s="33">
        <v>0</v>
      </c>
      <c r="G200" s="33">
        <v>0</v>
      </c>
      <c r="H200" s="33">
        <v>0</v>
      </c>
      <c r="I200" s="33">
        <v>0</v>
      </c>
      <c r="J200" s="33">
        <v>1.1480850000000001E-2</v>
      </c>
      <c r="K200" s="33">
        <v>8.8628999999999999E-3</v>
      </c>
      <c r="L200" s="33">
        <v>2.7249999999999998E-5</v>
      </c>
      <c r="M200" s="33">
        <v>0</v>
      </c>
      <c r="N200" s="33">
        <v>0</v>
      </c>
      <c r="O200" s="33">
        <v>0</v>
      </c>
      <c r="P200" s="33">
        <v>0</v>
      </c>
      <c r="Q200" s="33">
        <v>0</v>
      </c>
      <c r="R200" s="33">
        <v>0</v>
      </c>
      <c r="S200" s="33">
        <v>0</v>
      </c>
    </row>
    <row r="201" spans="2:19" x14ac:dyDescent="0.35">
      <c r="B201" s="34"/>
      <c r="C201" s="33"/>
      <c r="D201" s="33" t="s">
        <v>22</v>
      </c>
      <c r="E201" s="34">
        <v>2022</v>
      </c>
      <c r="F201" s="33">
        <v>0</v>
      </c>
      <c r="G201" s="33">
        <v>0</v>
      </c>
      <c r="H201" s="33">
        <v>0</v>
      </c>
      <c r="I201" s="33">
        <v>0</v>
      </c>
      <c r="J201" s="33">
        <v>1.245485E-2</v>
      </c>
      <c r="K201" s="33">
        <v>9.3466E-3</v>
      </c>
      <c r="L201" s="33">
        <v>2.7949999999999998E-5</v>
      </c>
      <c r="M201" s="33">
        <v>0</v>
      </c>
      <c r="N201" s="33">
        <v>0</v>
      </c>
      <c r="O201" s="33">
        <v>0</v>
      </c>
      <c r="P201" s="33">
        <v>0</v>
      </c>
      <c r="Q201" s="33">
        <v>0</v>
      </c>
      <c r="R201" s="33">
        <v>0</v>
      </c>
      <c r="S201" s="33">
        <v>0</v>
      </c>
    </row>
    <row r="202" spans="2:19" x14ac:dyDescent="0.35">
      <c r="D202" s="33" t="s">
        <v>23</v>
      </c>
      <c r="E202" s="34">
        <v>2022</v>
      </c>
      <c r="F202" s="2">
        <v>0</v>
      </c>
      <c r="G202" s="2">
        <v>0</v>
      </c>
      <c r="H202" s="2">
        <v>0</v>
      </c>
      <c r="I202" s="2">
        <v>0</v>
      </c>
      <c r="J202" s="2">
        <v>9.6419000000000001E-3</v>
      </c>
      <c r="K202" s="2">
        <v>7.6436999999999998E-3</v>
      </c>
      <c r="L202" s="2">
        <v>2.5399999999999997E-5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</row>
    <row r="203" spans="2:19" x14ac:dyDescent="0.35">
      <c r="B203" s="34">
        <v>204</v>
      </c>
      <c r="C203" s="33" t="s">
        <v>71</v>
      </c>
      <c r="D203" s="33" t="s">
        <v>23</v>
      </c>
      <c r="E203" s="34">
        <v>2021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3">
        <v>0</v>
      </c>
      <c r="S203" s="33">
        <v>0</v>
      </c>
    </row>
    <row r="204" spans="2:19" x14ac:dyDescent="0.35">
      <c r="B204" s="34"/>
      <c r="C204" s="33"/>
      <c r="D204" s="33" t="s">
        <v>24</v>
      </c>
      <c r="E204" s="34">
        <v>2021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0</v>
      </c>
      <c r="P204" s="33">
        <v>0</v>
      </c>
      <c r="Q204" s="33">
        <v>0</v>
      </c>
      <c r="R204" s="33">
        <v>0</v>
      </c>
      <c r="S204" s="33">
        <v>0</v>
      </c>
    </row>
    <row r="205" spans="2:19" x14ac:dyDescent="0.35">
      <c r="D205" s="33" t="s">
        <v>13</v>
      </c>
      <c r="E205" s="34">
        <v>2022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0</v>
      </c>
      <c r="R205" s="33">
        <v>0</v>
      </c>
      <c r="S205" s="33">
        <v>0</v>
      </c>
    </row>
    <row r="206" spans="2:19" x14ac:dyDescent="0.35">
      <c r="D206" s="33" t="s">
        <v>14</v>
      </c>
      <c r="E206" s="34">
        <v>2022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3">
        <v>0</v>
      </c>
      <c r="S206" s="33">
        <v>0</v>
      </c>
    </row>
    <row r="207" spans="2:19" x14ac:dyDescent="0.35">
      <c r="D207" s="33" t="s">
        <v>15</v>
      </c>
      <c r="E207" s="34">
        <v>2022</v>
      </c>
      <c r="F207" s="33">
        <v>9.7091459731321484E-3</v>
      </c>
      <c r="G207" s="33">
        <v>5.0037408494042234E-8</v>
      </c>
      <c r="H207" s="33">
        <v>0</v>
      </c>
      <c r="I207" s="33">
        <v>1.0898646927147433E-2</v>
      </c>
      <c r="J207" s="33">
        <v>2.1958829679030815E-4</v>
      </c>
      <c r="K207" s="33">
        <v>8.7942797804127482E-4</v>
      </c>
      <c r="L207" s="33">
        <v>8.7942797804127482E-4</v>
      </c>
      <c r="M207" s="33">
        <v>1.2465459659919294E-6</v>
      </c>
      <c r="N207" s="33">
        <v>6.3565033281405006E-4</v>
      </c>
      <c r="O207" s="33">
        <v>13.434005315916767</v>
      </c>
      <c r="P207" s="33">
        <v>2.5989048206330841E-4</v>
      </c>
      <c r="Q207" s="33">
        <v>2.5989048206330845E-5</v>
      </c>
      <c r="R207" s="33">
        <v>2.1825437878825857E-4</v>
      </c>
      <c r="S207" s="33">
        <v>13.448247314333837</v>
      </c>
    </row>
    <row r="208" spans="2:19" x14ac:dyDescent="0.35">
      <c r="D208" s="33" t="s">
        <v>16</v>
      </c>
      <c r="E208" s="34">
        <v>2022</v>
      </c>
      <c r="F208" s="33">
        <v>0.16677358064906994</v>
      </c>
      <c r="G208" s="33">
        <v>1.8109274103468827E-6</v>
      </c>
      <c r="H208" s="33">
        <v>0</v>
      </c>
      <c r="I208" s="33">
        <v>0.16982183580221705</v>
      </c>
      <c r="J208" s="33">
        <v>3.7712438424901554E-3</v>
      </c>
      <c r="K208" s="33">
        <v>1.5131751940168817E-2</v>
      </c>
      <c r="L208" s="33">
        <v>1.5131751940168817E-2</v>
      </c>
      <c r="M208" s="33">
        <v>4.5114331977062704E-5</v>
      </c>
      <c r="N208" s="33">
        <v>1.091675849141887E-2</v>
      </c>
      <c r="O208" s="33">
        <v>230.83862073720314</v>
      </c>
      <c r="P208" s="33">
        <v>4.4633998921125972E-3</v>
      </c>
      <c r="Q208" s="33">
        <v>4.463399892112597E-4</v>
      </c>
      <c r="R208" s="33">
        <v>3.7483349255526544E-3</v>
      </c>
      <c r="S208" s="33">
        <v>231.08321505129089</v>
      </c>
    </row>
    <row r="209" spans="2:19" x14ac:dyDescent="0.35">
      <c r="D209" s="33" t="s">
        <v>17</v>
      </c>
      <c r="E209" s="34">
        <v>2022</v>
      </c>
      <c r="F209" s="33">
        <v>1.0126061093648935</v>
      </c>
      <c r="G209" s="33">
        <v>5.9117190393635692E-6</v>
      </c>
      <c r="H209" s="33">
        <v>0</v>
      </c>
      <c r="I209" s="33">
        <v>0.84825423159549895</v>
      </c>
      <c r="J209" s="33">
        <v>2.2326395007959191E-2</v>
      </c>
      <c r="K209" s="33">
        <v>8.9548037313525189E-2</v>
      </c>
      <c r="L209" s="33">
        <v>8.9548037313525189E-2</v>
      </c>
      <c r="M209" s="33">
        <v>1.4727440413853102E-4</v>
      </c>
      <c r="N209" s="33">
        <v>3.544594980302674E-2</v>
      </c>
      <c r="O209" s="33">
        <v>1380.9291718203121</v>
      </c>
      <c r="P209" s="33">
        <v>0.27313167859173187</v>
      </c>
      <c r="Q209" s="33">
        <v>9.1831120614610431E-3</v>
      </c>
      <c r="R209" s="33">
        <v>2.2190770383799796E-2</v>
      </c>
      <c r="S209" s="33">
        <v>1390.4940311794207</v>
      </c>
    </row>
    <row r="210" spans="2:19" x14ac:dyDescent="0.35">
      <c r="D210" s="33" t="s">
        <v>18</v>
      </c>
      <c r="E210" s="34">
        <v>2022</v>
      </c>
      <c r="F210" s="33">
        <v>2.9462558717213914</v>
      </c>
      <c r="G210" s="33">
        <v>1.2208197943931405E-5</v>
      </c>
      <c r="H210" s="33">
        <v>0</v>
      </c>
      <c r="I210" s="33">
        <v>2.432551099783137</v>
      </c>
      <c r="J210" s="33">
        <v>6.5754888617053989E-2</v>
      </c>
      <c r="K210" s="33">
        <v>0.26349258933849368</v>
      </c>
      <c r="L210" s="33">
        <v>0.26349258933849368</v>
      </c>
      <c r="M210" s="33">
        <v>3.0413405404179996E-4</v>
      </c>
      <c r="N210" s="33">
        <v>6.9633543546784304E-2</v>
      </c>
      <c r="O210" s="33">
        <v>4081.7579544398754</v>
      </c>
      <c r="P210" s="33">
        <v>1.0069998622410978</v>
      </c>
      <c r="Q210" s="33">
        <v>3.4876893329849938E-2</v>
      </c>
      <c r="R210" s="33">
        <v>6.5355451894190661E-2</v>
      </c>
      <c r="S210" s="33">
        <v>4117.3262652081985</v>
      </c>
    </row>
    <row r="211" spans="2:19" x14ac:dyDescent="0.35">
      <c r="D211" s="33" t="s">
        <v>19</v>
      </c>
      <c r="E211" s="34">
        <v>2022</v>
      </c>
      <c r="F211" s="33">
        <v>2.6468420031768032</v>
      </c>
      <c r="G211" s="33">
        <v>1.2764859598579297E-5</v>
      </c>
      <c r="H211" s="33">
        <v>0</v>
      </c>
      <c r="I211" s="33">
        <v>2.1260980092641368</v>
      </c>
      <c r="J211" s="33">
        <v>5.7330766080196965E-2</v>
      </c>
      <c r="K211" s="33">
        <v>0.22986418721803326</v>
      </c>
      <c r="L211" s="33">
        <v>0.22986418721803326</v>
      </c>
      <c r="M211" s="33">
        <v>3.1800176543829125E-4</v>
      </c>
      <c r="N211" s="33">
        <v>6.9443768505935866E-2</v>
      </c>
      <c r="O211" s="33">
        <v>3553.3488318773025</v>
      </c>
      <c r="P211" s="33">
        <v>0.89228412204563856</v>
      </c>
      <c r="Q211" s="33">
        <v>2.7324311371013717E-2</v>
      </c>
      <c r="R211" s="33">
        <v>5.6982502798120963E-2</v>
      </c>
      <c r="S211" s="33">
        <v>3583.798579717004</v>
      </c>
    </row>
    <row r="212" spans="2:19" x14ac:dyDescent="0.35">
      <c r="D212" s="33" t="s">
        <v>20</v>
      </c>
      <c r="E212" s="34">
        <v>2022</v>
      </c>
      <c r="F212" s="33">
        <v>14.021000775989606</v>
      </c>
      <c r="G212" s="33">
        <v>8.2179585370011636E-6</v>
      </c>
      <c r="H212" s="33">
        <v>0</v>
      </c>
      <c r="I212" s="33">
        <v>4.4743326439263216</v>
      </c>
      <c r="J212" s="33">
        <v>0.12165668600318068</v>
      </c>
      <c r="K212" s="33">
        <v>0.48706346082582935</v>
      </c>
      <c r="L212" s="33">
        <v>0.48706346082582935</v>
      </c>
      <c r="M212" s="33">
        <v>2.047280898691518E-4</v>
      </c>
      <c r="N212" s="33">
        <v>0.23049688146476252</v>
      </c>
      <c r="O212" s="33">
        <v>7537.1202148926841</v>
      </c>
      <c r="P212" s="33">
        <v>15.024757238903804</v>
      </c>
      <c r="Q212" s="33">
        <v>7.5351303520085733E-2</v>
      </c>
      <c r="R212" s="33">
        <v>0.12091766645659571</v>
      </c>
      <c r="S212" s="33">
        <v>7935.1938343142638</v>
      </c>
    </row>
    <row r="213" spans="2:19" x14ac:dyDescent="0.35">
      <c r="D213" s="33" t="s">
        <v>21</v>
      </c>
      <c r="E213" s="34">
        <v>2022</v>
      </c>
      <c r="F213" s="33">
        <v>19.2532740381757</v>
      </c>
      <c r="G213" s="33">
        <v>2.3993946433028881E-5</v>
      </c>
      <c r="H213" s="33">
        <v>0</v>
      </c>
      <c r="I213" s="33">
        <v>5.2027755457330471</v>
      </c>
      <c r="J213" s="33">
        <v>0.1416405063694304</v>
      </c>
      <c r="K213" s="33">
        <v>0.56685928282088349</v>
      </c>
      <c r="L213" s="33">
        <v>0.56685928282088349</v>
      </c>
      <c r="M213" s="33">
        <v>1.2980034325296723E-3</v>
      </c>
      <c r="N213" s="33">
        <v>4.3286307810447244</v>
      </c>
      <c r="O213" s="33">
        <v>9038.2591493449072</v>
      </c>
      <c r="P213" s="33">
        <v>18.139712076121771</v>
      </c>
      <c r="Q213" s="33">
        <v>8.118587356843672E-2</v>
      </c>
      <c r="R213" s="33">
        <v>0.14078009247658058</v>
      </c>
      <c r="S213" s="33">
        <v>9515.9453415713469</v>
      </c>
    </row>
    <row r="214" spans="2:19" x14ac:dyDescent="0.35">
      <c r="D214" s="33" t="s">
        <v>22</v>
      </c>
      <c r="E214" s="34">
        <v>2022</v>
      </c>
      <c r="F214" s="33">
        <v>27.989459836975495</v>
      </c>
      <c r="G214" s="33">
        <v>4.3151953951421543E-6</v>
      </c>
      <c r="H214" s="33">
        <v>0</v>
      </c>
      <c r="I214" s="33">
        <v>7.2136856849327744</v>
      </c>
      <c r="J214" s="33">
        <v>0.19669663378161589</v>
      </c>
      <c r="K214" s="33">
        <v>0.78691509801421955</v>
      </c>
      <c r="L214" s="33">
        <v>0.78691509801421955</v>
      </c>
      <c r="M214" s="33">
        <v>1.0750135896669931E-4</v>
      </c>
      <c r="N214" s="33">
        <v>15.340096280651165</v>
      </c>
      <c r="O214" s="33">
        <v>13161.650069925303</v>
      </c>
      <c r="P214" s="33">
        <v>20.494365328782873</v>
      </c>
      <c r="Q214" s="33">
        <v>9.9908772517163152E-2</v>
      </c>
      <c r="R214" s="33">
        <v>0.19550177419857342</v>
      </c>
      <c r="S214" s="33">
        <v>13703.782017354988</v>
      </c>
    </row>
    <row r="215" spans="2:19" x14ac:dyDescent="0.35">
      <c r="D215" s="33" t="s">
        <v>23</v>
      </c>
      <c r="E215" s="34">
        <v>2022</v>
      </c>
      <c r="F215" s="2">
        <v>45.021361649365602</v>
      </c>
      <c r="G215" s="2">
        <v>1.0871282377933066E-5</v>
      </c>
      <c r="H215" s="2">
        <v>0</v>
      </c>
      <c r="I215" s="2">
        <v>10.905905654794589</v>
      </c>
      <c r="J215" s="2">
        <v>0.29786811893022813</v>
      </c>
      <c r="K215" s="2">
        <v>1.192010912679049</v>
      </c>
      <c r="L215" s="2">
        <v>1.192010912679049</v>
      </c>
      <c r="M215" s="2">
        <v>2.7082843818710442E-4</v>
      </c>
      <c r="N215" s="2">
        <v>22.72338777826117</v>
      </c>
      <c r="O215" s="2">
        <v>19589.693176982</v>
      </c>
      <c r="P215" s="2">
        <v>38.044663781076203</v>
      </c>
      <c r="Q215" s="2">
        <v>0.16919954161351317</v>
      </c>
      <c r="R215" s="2">
        <v>0.296058679848613</v>
      </c>
      <c r="S215" s="2">
        <v>20591.231234909734</v>
      </c>
    </row>
    <row r="216" spans="2:19" x14ac:dyDescent="0.35">
      <c r="B216" s="34">
        <v>205</v>
      </c>
      <c r="C216" s="37" t="s">
        <v>70</v>
      </c>
      <c r="D216" s="33" t="s">
        <v>23</v>
      </c>
      <c r="E216" s="34">
        <v>2021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3">
        <v>0</v>
      </c>
      <c r="S216" s="33">
        <v>0</v>
      </c>
    </row>
    <row r="217" spans="2:19" x14ac:dyDescent="0.35">
      <c r="B217" s="34"/>
      <c r="C217" s="37"/>
      <c r="D217" s="33" t="s">
        <v>24</v>
      </c>
      <c r="E217" s="34">
        <v>2021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33">
        <v>0</v>
      </c>
      <c r="P217" s="33">
        <v>0</v>
      </c>
      <c r="Q217" s="33">
        <v>0</v>
      </c>
      <c r="R217" s="33">
        <v>0</v>
      </c>
      <c r="S217" s="33">
        <v>0</v>
      </c>
    </row>
    <row r="218" spans="2:19" x14ac:dyDescent="0.35">
      <c r="B218" s="34"/>
      <c r="C218" s="37"/>
      <c r="D218" s="33" t="s">
        <v>13</v>
      </c>
      <c r="E218" s="34">
        <v>2022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33">
        <v>0</v>
      </c>
      <c r="P218" s="33">
        <v>0</v>
      </c>
      <c r="Q218" s="33">
        <v>0</v>
      </c>
      <c r="R218" s="33">
        <v>0</v>
      </c>
      <c r="S218" s="33">
        <v>0</v>
      </c>
    </row>
    <row r="219" spans="2:19" x14ac:dyDescent="0.35">
      <c r="B219" s="34"/>
      <c r="C219" s="37"/>
      <c r="D219" s="33" t="s">
        <v>14</v>
      </c>
      <c r="E219" s="34">
        <v>2022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33">
        <v>0</v>
      </c>
      <c r="P219" s="33">
        <v>0</v>
      </c>
      <c r="Q219" s="33">
        <v>0</v>
      </c>
      <c r="R219" s="33">
        <v>0</v>
      </c>
      <c r="S219" s="33">
        <v>0</v>
      </c>
    </row>
    <row r="220" spans="2:19" x14ac:dyDescent="0.35">
      <c r="B220" s="34"/>
      <c r="C220" s="37"/>
      <c r="D220" s="33" t="s">
        <v>15</v>
      </c>
      <c r="E220" s="34">
        <v>2022</v>
      </c>
      <c r="F220" s="33">
        <v>3.9067223693251781E-2</v>
      </c>
      <c r="G220" s="33">
        <v>2.0836063382976667E-7</v>
      </c>
      <c r="H220" s="33">
        <v>0</v>
      </c>
      <c r="I220" s="33">
        <v>4.6508599634823532E-2</v>
      </c>
      <c r="J220" s="33">
        <v>8.8366339306164717E-4</v>
      </c>
      <c r="K220" s="33">
        <v>3.5346535722465887E-3</v>
      </c>
      <c r="L220" s="33">
        <v>3.5346535722465887E-3</v>
      </c>
      <c r="M220" s="33">
        <v>5.1907385971626103E-6</v>
      </c>
      <c r="N220" s="33">
        <v>2.5579729799152951E-3</v>
      </c>
      <c r="O220" s="33">
        <v>54.057395546339976</v>
      </c>
      <c r="P220" s="33">
        <v>1.0458467439355195E-3</v>
      </c>
      <c r="Q220" s="33">
        <v>1.0458467439355193E-4</v>
      </c>
      <c r="R220" s="33">
        <v>8.7829546350899558E-4</v>
      </c>
      <c r="S220" s="33">
        <v>54.114707947907661</v>
      </c>
    </row>
    <row r="221" spans="2:19" x14ac:dyDescent="0.35">
      <c r="B221" s="34"/>
      <c r="C221" s="37"/>
      <c r="D221" s="33" t="s">
        <v>16</v>
      </c>
      <c r="E221" s="34">
        <v>2022</v>
      </c>
      <c r="F221" s="33">
        <v>7.3251044424847089E-2</v>
      </c>
      <c r="G221" s="33">
        <v>1.0272490785137901E-6</v>
      </c>
      <c r="H221" s="33">
        <v>0</v>
      </c>
      <c r="I221" s="33">
        <v>8.7203624315294076E-2</v>
      </c>
      <c r="J221" s="33">
        <v>1.6568688619905884E-3</v>
      </c>
      <c r="K221" s="33">
        <v>6.6274754479623537E-3</v>
      </c>
      <c r="L221" s="33">
        <v>6.6274754479623537E-3</v>
      </c>
      <c r="M221" s="33">
        <v>2.5591117394554065E-5</v>
      </c>
      <c r="N221" s="33">
        <v>4.7961993373411794E-3</v>
      </c>
      <c r="O221" s="33">
        <v>101.38985712995496</v>
      </c>
      <c r="P221" s="33">
        <v>1.9609626448790982E-3</v>
      </c>
      <c r="Q221" s="33">
        <v>1.9609626448790978E-4</v>
      </c>
      <c r="R221" s="33">
        <v>1.6468039940793662E-3</v>
      </c>
      <c r="S221" s="33">
        <v>101.49731788289434</v>
      </c>
    </row>
    <row r="222" spans="2:19" x14ac:dyDescent="0.35">
      <c r="B222" s="34"/>
      <c r="C222" s="37"/>
      <c r="D222" s="33" t="s">
        <v>17</v>
      </c>
      <c r="E222" s="34">
        <v>2022</v>
      </c>
      <c r="F222" s="33">
        <v>2.4883021318958338</v>
      </c>
      <c r="G222" s="33">
        <v>9.5306331475966398E-7</v>
      </c>
      <c r="H222" s="33">
        <v>0</v>
      </c>
      <c r="I222" s="33">
        <v>0.68560020579367131</v>
      </c>
      <c r="J222" s="33">
        <v>1.8024534510941041E-2</v>
      </c>
      <c r="K222" s="33">
        <v>7.2098138043764165E-2</v>
      </c>
      <c r="L222" s="33">
        <v>7.2098138043764165E-2</v>
      </c>
      <c r="M222" s="33">
        <v>2.3742980823837239E-5</v>
      </c>
      <c r="N222" s="33">
        <v>1.1206165113638695</v>
      </c>
      <c r="O222" s="33">
        <v>1152.2713439947015</v>
      </c>
      <c r="P222" s="33">
        <v>2.6226784598803641</v>
      </c>
      <c r="Q222" s="33">
        <v>1.1786438763919164E-2</v>
      </c>
      <c r="R222" s="33">
        <v>1.7915042104405057E-2</v>
      </c>
      <c r="S222" s="33">
        <v>1221.3506642433586</v>
      </c>
    </row>
    <row r="223" spans="2:19" x14ac:dyDescent="0.35">
      <c r="B223" s="34"/>
      <c r="C223" s="37"/>
      <c r="D223" s="33" t="s">
        <v>18</v>
      </c>
      <c r="E223" s="34">
        <v>2022</v>
      </c>
      <c r="F223" s="33">
        <v>4.5968231214345314</v>
      </c>
      <c r="G223" s="33">
        <v>9.9732740138794378E-7</v>
      </c>
      <c r="H223" s="33">
        <v>0</v>
      </c>
      <c r="I223" s="33">
        <v>1.2037295816171398</v>
      </c>
      <c r="J223" s="33">
        <v>3.22422108296017E-2</v>
      </c>
      <c r="K223" s="33">
        <v>0.1289688433184068</v>
      </c>
      <c r="L223" s="33">
        <v>0.1289688433184068</v>
      </c>
      <c r="M223" s="33">
        <v>2.4845700174927725E-5</v>
      </c>
      <c r="N223" s="33">
        <v>2.0551815798842994</v>
      </c>
      <c r="O223" s="33">
        <v>2060.9810145618408</v>
      </c>
      <c r="P223" s="33">
        <v>5.4457073646795902</v>
      </c>
      <c r="Q223" s="33">
        <v>2.1915393834223668E-2</v>
      </c>
      <c r="R223" s="33">
        <v>3.2046351277521132E-2</v>
      </c>
      <c r="S223" s="33">
        <v>2203.6544860414297</v>
      </c>
    </row>
    <row r="224" spans="2:19" x14ac:dyDescent="0.35">
      <c r="B224" s="34"/>
      <c r="C224" s="37"/>
      <c r="D224" s="33" t="s">
        <v>19</v>
      </c>
      <c r="E224" s="34">
        <v>2022</v>
      </c>
      <c r="F224" s="33">
        <v>13.182385139711789</v>
      </c>
      <c r="G224" s="33">
        <v>9.411495143234657E-7</v>
      </c>
      <c r="H224" s="33">
        <v>0</v>
      </c>
      <c r="I224" s="33">
        <v>3.3251560843108581</v>
      </c>
      <c r="J224" s="33">
        <v>9.0330707653712872E-2</v>
      </c>
      <c r="K224" s="33">
        <v>0.36132283061485149</v>
      </c>
      <c r="L224" s="33">
        <v>0.36132283061485149</v>
      </c>
      <c r="M224" s="33">
        <v>2.3446180883145992E-5</v>
      </c>
      <c r="N224" s="33">
        <v>2.1590521309679862</v>
      </c>
      <c r="O224" s="33">
        <v>5682.4594959360466</v>
      </c>
      <c r="P224" s="33">
        <v>16.391198322027819</v>
      </c>
      <c r="Q224" s="33">
        <v>6.3132580071730629E-2</v>
      </c>
      <c r="R224" s="33">
        <v>8.9781981884451009E-2</v>
      </c>
      <c r="S224" s="33">
        <v>6111.0529628481199</v>
      </c>
    </row>
    <row r="225" spans="2:19" x14ac:dyDescent="0.35">
      <c r="B225" s="34"/>
      <c r="C225" s="37"/>
      <c r="D225" s="33" t="s">
        <v>20</v>
      </c>
      <c r="E225" s="34">
        <v>2022</v>
      </c>
      <c r="F225" s="33">
        <v>67.766894892073338</v>
      </c>
      <c r="G225" s="33">
        <v>7.5806841332498544E-7</v>
      </c>
      <c r="H225" s="33">
        <v>0</v>
      </c>
      <c r="I225" s="33">
        <v>16.797920741881047</v>
      </c>
      <c r="J225" s="33">
        <v>0.45939433004966679</v>
      </c>
      <c r="K225" s="33">
        <v>1.8375773201986672</v>
      </c>
      <c r="L225" s="33">
        <v>1.8375773201986672</v>
      </c>
      <c r="M225" s="33">
        <v>1.8885213103885602E-5</v>
      </c>
      <c r="N225" s="33">
        <v>1.4635499403643728</v>
      </c>
      <c r="O225" s="33">
        <v>29345.558616084014</v>
      </c>
      <c r="P225" s="33">
        <v>69.137452226242033</v>
      </c>
      <c r="Q225" s="33">
        <v>0.32521245629056739</v>
      </c>
      <c r="R225" s="33">
        <v>0.45660367874515762</v>
      </c>
      <c r="S225" s="33">
        <v>31170.908233714654</v>
      </c>
    </row>
    <row r="226" spans="2:19" x14ac:dyDescent="0.35">
      <c r="B226" s="34"/>
      <c r="C226" s="37"/>
      <c r="D226" s="33" t="s">
        <v>21</v>
      </c>
      <c r="E226" s="34">
        <v>2022</v>
      </c>
      <c r="F226" s="33">
        <v>388.2705673085415</v>
      </c>
      <c r="G226" s="33">
        <v>7.1878966381575148E-7</v>
      </c>
      <c r="H226" s="33">
        <v>0</v>
      </c>
      <c r="I226" s="33">
        <v>143.02057745894498</v>
      </c>
      <c r="J226" s="33">
        <v>3.9170751255776244</v>
      </c>
      <c r="K226" s="33">
        <v>15.668300502310498</v>
      </c>
      <c r="L226" s="33">
        <v>15.668300502310498</v>
      </c>
      <c r="M226" s="33">
        <v>1.7906689870497666E-5</v>
      </c>
      <c r="N226" s="33">
        <v>491.74760424682353</v>
      </c>
      <c r="O226" s="33">
        <v>254100.98280781659</v>
      </c>
      <c r="P226" s="33">
        <v>72.31373491213084</v>
      </c>
      <c r="Q226" s="33">
        <v>2.7806173293387362</v>
      </c>
      <c r="R226" s="33">
        <v>3.893280337322683</v>
      </c>
      <c r="S226" s="33">
        <v>256737.45014476281</v>
      </c>
    </row>
    <row r="227" spans="2:19" x14ac:dyDescent="0.35">
      <c r="B227" s="34"/>
      <c r="C227" s="37"/>
      <c r="D227" s="33" t="s">
        <v>22</v>
      </c>
      <c r="E227" s="34">
        <v>2022</v>
      </c>
      <c r="F227" s="33">
        <v>139.13378709161427</v>
      </c>
      <c r="G227" s="33">
        <v>1.0849652251245502E-6</v>
      </c>
      <c r="H227" s="33">
        <v>0</v>
      </c>
      <c r="I227" s="33">
        <v>40.487789183704884</v>
      </c>
      <c r="J227" s="33">
        <v>1.1083382464202736</v>
      </c>
      <c r="K227" s="33">
        <v>4.4333529856810943</v>
      </c>
      <c r="L227" s="33">
        <v>4.4333529856810943</v>
      </c>
      <c r="M227" s="33">
        <v>2.7028958239944939E-5</v>
      </c>
      <c r="N227" s="33">
        <v>111.82211687958207</v>
      </c>
      <c r="O227" s="33">
        <v>62449.11152929056</v>
      </c>
      <c r="P227" s="33">
        <v>63.247961474642494</v>
      </c>
      <c r="Q227" s="33">
        <v>0.7860412428592658</v>
      </c>
      <c r="R227" s="33">
        <v>1.1016054999084139</v>
      </c>
      <c r="S227" s="33">
        <v>64264.55085652868</v>
      </c>
    </row>
    <row r="228" spans="2:19" x14ac:dyDescent="0.35">
      <c r="B228" s="34"/>
      <c r="C228" s="37"/>
      <c r="D228" s="33" t="s">
        <v>23</v>
      </c>
      <c r="E228" s="34">
        <v>2022</v>
      </c>
      <c r="F228" s="2">
        <v>71.724077485235682</v>
      </c>
      <c r="G228" s="2">
        <v>7.9551766562343909E-7</v>
      </c>
      <c r="H228" s="2">
        <v>0</v>
      </c>
      <c r="I228" s="2">
        <v>19.78569331161891</v>
      </c>
      <c r="J228" s="2">
        <v>0.54126370862376794</v>
      </c>
      <c r="K228" s="2">
        <v>2.1650548344950717</v>
      </c>
      <c r="L228" s="2">
        <v>2.1650548344950717</v>
      </c>
      <c r="M228" s="2">
        <v>1.9818159389215506E-5</v>
      </c>
      <c r="N228" s="2">
        <v>32.505105701773502</v>
      </c>
      <c r="O228" s="2">
        <v>28417.782825861748</v>
      </c>
      <c r="P228" s="2">
        <v>57.558844748011722</v>
      </c>
      <c r="Q228" s="2">
        <v>0.3833823145471455</v>
      </c>
      <c r="R228" s="2">
        <v>0.53797573100682383</v>
      </c>
      <c r="S228" s="2">
        <v>29971.001874297097</v>
      </c>
    </row>
    <row r="229" spans="2:19" x14ac:dyDescent="0.35">
      <c r="B229" s="34">
        <v>206</v>
      </c>
      <c r="C229" s="36" t="s">
        <v>69</v>
      </c>
      <c r="D229" s="33" t="s">
        <v>23</v>
      </c>
      <c r="E229" s="34">
        <v>2021</v>
      </c>
      <c r="F229" s="33">
        <v>0</v>
      </c>
      <c r="G229" s="33">
        <v>0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33">
        <v>0</v>
      </c>
      <c r="P229" s="33">
        <v>0</v>
      </c>
      <c r="Q229" s="33">
        <v>0</v>
      </c>
      <c r="R229" s="33">
        <v>0</v>
      </c>
      <c r="S229" s="33">
        <v>0</v>
      </c>
    </row>
    <row r="230" spans="2:19" x14ac:dyDescent="0.35">
      <c r="B230" s="34"/>
      <c r="C230" s="36"/>
      <c r="D230" s="33" t="s">
        <v>24</v>
      </c>
      <c r="E230" s="34">
        <v>2021</v>
      </c>
      <c r="F230" s="33">
        <v>0</v>
      </c>
      <c r="G230" s="33">
        <v>0</v>
      </c>
      <c r="H230" s="33">
        <v>0</v>
      </c>
      <c r="I230" s="33">
        <v>0</v>
      </c>
      <c r="J230" s="33">
        <v>0</v>
      </c>
      <c r="K230" s="33">
        <v>0</v>
      </c>
      <c r="L230" s="33">
        <v>0</v>
      </c>
      <c r="M230" s="33">
        <v>0</v>
      </c>
      <c r="N230" s="33">
        <v>0</v>
      </c>
      <c r="O230" s="33">
        <v>0</v>
      </c>
      <c r="P230" s="33">
        <v>0</v>
      </c>
      <c r="Q230" s="33">
        <v>0</v>
      </c>
      <c r="R230" s="33">
        <v>0</v>
      </c>
      <c r="S230" s="33">
        <v>0</v>
      </c>
    </row>
    <row r="231" spans="2:19" x14ac:dyDescent="0.35">
      <c r="B231" s="34"/>
      <c r="C231" s="36"/>
      <c r="D231" s="33" t="s">
        <v>13</v>
      </c>
      <c r="E231" s="34">
        <v>2022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33">
        <v>0</v>
      </c>
      <c r="N231" s="33">
        <v>0</v>
      </c>
      <c r="O231" s="33">
        <v>0</v>
      </c>
      <c r="P231" s="33">
        <v>0</v>
      </c>
      <c r="Q231" s="33">
        <v>0</v>
      </c>
      <c r="R231" s="33">
        <v>0</v>
      </c>
      <c r="S231" s="33">
        <v>0</v>
      </c>
    </row>
    <row r="232" spans="2:19" x14ac:dyDescent="0.35">
      <c r="B232" s="34"/>
      <c r="C232" s="36"/>
      <c r="D232" s="33" t="s">
        <v>14</v>
      </c>
      <c r="E232" s="34">
        <v>2022</v>
      </c>
      <c r="F232" s="33">
        <v>0</v>
      </c>
      <c r="G232" s="33">
        <v>0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0</v>
      </c>
      <c r="O232" s="33">
        <v>0</v>
      </c>
      <c r="P232" s="33">
        <v>0</v>
      </c>
      <c r="Q232" s="33">
        <v>0</v>
      </c>
      <c r="R232" s="33">
        <v>0</v>
      </c>
      <c r="S232" s="33">
        <v>0</v>
      </c>
    </row>
    <row r="233" spans="2:19" x14ac:dyDescent="0.35">
      <c r="B233" s="34"/>
      <c r="C233" s="36"/>
      <c r="D233" s="33" t="s">
        <v>15</v>
      </c>
      <c r="E233" s="34">
        <v>2022</v>
      </c>
      <c r="F233" s="33">
        <v>4.9643309223529409E-3</v>
      </c>
      <c r="G233" s="33">
        <v>2.6412985625465134E-8</v>
      </c>
      <c r="H233" s="33">
        <v>0</v>
      </c>
      <c r="I233" s="33">
        <v>5.9099177647058817E-3</v>
      </c>
      <c r="J233" s="33">
        <v>1.1228843752941176E-4</v>
      </c>
      <c r="K233" s="33">
        <v>4.4915375011764702E-4</v>
      </c>
      <c r="L233" s="33">
        <v>4.4915375011764702E-4</v>
      </c>
      <c r="M233" s="33">
        <v>6.5800771207299117E-7</v>
      </c>
      <c r="N233" s="33">
        <v>3.2504547705882353E-4</v>
      </c>
      <c r="O233" s="33">
        <v>6.8691845495459516</v>
      </c>
      <c r="P233" s="33">
        <v>1.3289732005855484E-4</v>
      </c>
      <c r="Q233" s="33">
        <v>1.3289732005855485E-5</v>
      </c>
      <c r="R233" s="33">
        <v>1.1160632664084498E-4</v>
      </c>
      <c r="S233" s="33">
        <v>6.876467322685162</v>
      </c>
    </row>
    <row r="234" spans="2:19" x14ac:dyDescent="0.35">
      <c r="B234" s="34"/>
      <c r="C234" s="36"/>
      <c r="D234" s="33" t="s">
        <v>16</v>
      </c>
      <c r="E234" s="34">
        <v>2022</v>
      </c>
      <c r="F234" s="33">
        <v>1.4893063219131409E-2</v>
      </c>
      <c r="G234" s="33">
        <v>2.0885550933251366E-7</v>
      </c>
      <c r="H234" s="33">
        <v>0</v>
      </c>
      <c r="I234" s="33">
        <v>1.7729811434177546E-2</v>
      </c>
      <c r="J234" s="33">
        <v>3.3686690523693501E-4</v>
      </c>
      <c r="K234" s="33">
        <v>1.3474676628595478E-3</v>
      </c>
      <c r="L234" s="33">
        <v>1.3474676628595478E-3</v>
      </c>
      <c r="M234" s="33">
        <v>5.2030670745994621E-6</v>
      </c>
      <c r="N234" s="33">
        <v>9.7514104147533858E-4</v>
      </c>
      <c r="O234" s="33">
        <v>20.614116250420544</v>
      </c>
      <c r="P234" s="33">
        <v>3.9869384513148567E-4</v>
      </c>
      <c r="Q234" s="33">
        <v>3.9869384513148556E-5</v>
      </c>
      <c r="R234" s="33">
        <v>3.348205628964804E-4</v>
      </c>
      <c r="S234" s="33">
        <v>20.635964673133756</v>
      </c>
    </row>
    <row r="235" spans="2:19" x14ac:dyDescent="0.35">
      <c r="B235" s="34"/>
      <c r="C235" s="36"/>
      <c r="D235" s="33" t="s">
        <v>17</v>
      </c>
      <c r="E235" s="34">
        <v>2022</v>
      </c>
      <c r="F235" s="33">
        <v>2.479035551020407E-2</v>
      </c>
      <c r="G235" s="33">
        <v>3.0374518503118114E-7</v>
      </c>
      <c r="H235" s="33">
        <v>0</v>
      </c>
      <c r="I235" s="33">
        <v>2.6078793811630425E-2</v>
      </c>
      <c r="J235" s="33">
        <v>5.6061279255773021E-4</v>
      </c>
      <c r="K235" s="33">
        <v>2.2480437659208301E-3</v>
      </c>
      <c r="L235" s="33">
        <v>2.2480437659208301E-3</v>
      </c>
      <c r="M235" s="33">
        <v>7.5669853113031068E-6</v>
      </c>
      <c r="N235" s="33">
        <v>1.6228265047723771E-3</v>
      </c>
      <c r="O235" s="33">
        <v>34.319734315004851</v>
      </c>
      <c r="P235" s="33">
        <v>6.635049819973673E-4</v>
      </c>
      <c r="Q235" s="33">
        <v>6.6350498199736714E-5</v>
      </c>
      <c r="R235" s="33">
        <v>5.572072763844971E-4</v>
      </c>
      <c r="S235" s="33">
        <v>34.356094388018313</v>
      </c>
    </row>
    <row r="236" spans="2:19" x14ac:dyDescent="0.35">
      <c r="B236" s="34"/>
      <c r="C236" s="36"/>
      <c r="D236" s="33" t="s">
        <v>18</v>
      </c>
      <c r="E236" s="34">
        <v>2022</v>
      </c>
      <c r="F236" s="33">
        <v>0.11501555764958263</v>
      </c>
      <c r="G236" s="33">
        <v>1.6296203596820289E-6</v>
      </c>
      <c r="H236" s="33">
        <v>0</v>
      </c>
      <c r="I236" s="33">
        <v>0.10035517091561784</v>
      </c>
      <c r="J236" s="33">
        <v>2.6002490132925366E-3</v>
      </c>
      <c r="K236" s="33">
        <v>1.0460558782136049E-2</v>
      </c>
      <c r="L236" s="33">
        <v>1.0460558782136049E-2</v>
      </c>
      <c r="M236" s="33">
        <v>4.0597559837692654E-5</v>
      </c>
      <c r="N236" s="33">
        <v>7.5270366174257659E-3</v>
      </c>
      <c r="O236" s="33">
        <v>159.11174592832285</v>
      </c>
      <c r="P236" s="33">
        <v>3.0774862751204047E-3</v>
      </c>
      <c r="Q236" s="33">
        <v>3.0774862751204053E-4</v>
      </c>
      <c r="R236" s="33">
        <v>2.5844534585232636E-3</v>
      </c>
      <c r="S236" s="33">
        <v>159.28039217619948</v>
      </c>
    </row>
    <row r="237" spans="2:19" x14ac:dyDescent="0.35">
      <c r="B237" s="34"/>
      <c r="C237" s="36"/>
      <c r="D237" s="33" t="s">
        <v>19</v>
      </c>
      <c r="E237" s="34">
        <v>2022</v>
      </c>
      <c r="F237" s="33">
        <v>0.15722430775844135</v>
      </c>
      <c r="G237" s="33">
        <v>1.9881006672602458E-6</v>
      </c>
      <c r="H237" s="33">
        <v>0</v>
      </c>
      <c r="I237" s="33">
        <v>0.13536894857959328</v>
      </c>
      <c r="J237" s="33">
        <v>3.554431911057288E-3</v>
      </c>
      <c r="K237" s="33">
        <v>1.430210495356379E-2</v>
      </c>
      <c r="L237" s="33">
        <v>1.430210495356379E-2</v>
      </c>
      <c r="M237" s="33">
        <v>4.9528121886132444E-5</v>
      </c>
      <c r="N237" s="33">
        <v>1.0289145005692151E-2</v>
      </c>
      <c r="O237" s="33">
        <v>217.48570361720149</v>
      </c>
      <c r="P237" s="33">
        <v>4.206795336219653E-3</v>
      </c>
      <c r="Q237" s="33">
        <v>4.2067953362196511E-4</v>
      </c>
      <c r="R237" s="33">
        <v>3.5328400467251626E-3</v>
      </c>
      <c r="S237" s="33">
        <v>217.7162360016263</v>
      </c>
    </row>
    <row r="238" spans="2:19" x14ac:dyDescent="0.35">
      <c r="B238" s="34"/>
      <c r="C238" s="36"/>
      <c r="D238" s="33" t="s">
        <v>20</v>
      </c>
      <c r="E238" s="34">
        <v>2022</v>
      </c>
      <c r="F238" s="33">
        <v>0.2160078449229936</v>
      </c>
      <c r="G238" s="33">
        <v>2.1456287063424736E-6</v>
      </c>
      <c r="H238" s="33">
        <v>0</v>
      </c>
      <c r="I238" s="33">
        <v>0.18387963458917517</v>
      </c>
      <c r="J238" s="33">
        <v>4.8833001840994693E-3</v>
      </c>
      <c r="K238" s="33">
        <v>1.9652548263444144E-2</v>
      </c>
      <c r="L238" s="33">
        <v>1.9652548263444144E-2</v>
      </c>
      <c r="M238" s="33">
        <v>5.3452504614145827E-5</v>
      </c>
      <c r="N238" s="33">
        <v>1.4135868953972147E-2</v>
      </c>
      <c r="O238" s="33">
        <v>298.54553971539241</v>
      </c>
      <c r="P238" s="33">
        <v>5.7795577335224731E-3</v>
      </c>
      <c r="Q238" s="33">
        <v>5.7795577335224715E-4</v>
      </c>
      <c r="R238" s="33">
        <v>4.8536359345916595E-3</v>
      </c>
      <c r="S238" s="33">
        <v>298.86225947918939</v>
      </c>
    </row>
    <row r="239" spans="2:19" x14ac:dyDescent="0.35">
      <c r="B239" s="34"/>
      <c r="C239" s="36"/>
      <c r="D239" s="33" t="s">
        <v>21</v>
      </c>
      <c r="E239" s="34">
        <v>2022</v>
      </c>
      <c r="F239" s="33">
        <v>0.25456029156790289</v>
      </c>
      <c r="G239" s="33">
        <v>8.9131333890972604E-4</v>
      </c>
      <c r="H239" s="33">
        <v>0</v>
      </c>
      <c r="I239" s="33">
        <v>0.21551344647928022</v>
      </c>
      <c r="J239" s="33">
        <v>5.7548153854228507E-3</v>
      </c>
      <c r="K239" s="33">
        <v>2.3161839175187045E-2</v>
      </c>
      <c r="L239" s="33">
        <v>2.3161839175187045E-2</v>
      </c>
      <c r="M239" s="33">
        <v>2.2204648092137035E-2</v>
      </c>
      <c r="N239" s="33">
        <v>1.6063412586285963E-2</v>
      </c>
      <c r="O239" s="33">
        <v>325.1320452361652</v>
      </c>
      <c r="P239" s="33">
        <v>6.8110266647366238E-3</v>
      </c>
      <c r="Q239" s="33">
        <v>6.8110266647366244E-4</v>
      </c>
      <c r="R239" s="33">
        <v>5.7198570021515498E-3</v>
      </c>
      <c r="S239" s="33">
        <v>325.50528949739277</v>
      </c>
    </row>
    <row r="240" spans="2:19" x14ac:dyDescent="0.35">
      <c r="B240" s="34"/>
      <c r="C240" s="36"/>
      <c r="D240" s="33" t="s">
        <v>22</v>
      </c>
      <c r="E240" s="34">
        <v>2022</v>
      </c>
      <c r="F240" s="33">
        <v>0.18092898855355019</v>
      </c>
      <c r="G240" s="33">
        <v>9.2107253423248073E-4</v>
      </c>
      <c r="H240" s="33">
        <v>0</v>
      </c>
      <c r="I240" s="33">
        <v>0.15493106379885785</v>
      </c>
      <c r="J240" s="33">
        <v>4.0903030027038085E-3</v>
      </c>
      <c r="K240" s="33">
        <v>1.6459691190982673E-2</v>
      </c>
      <c r="L240" s="33">
        <v>1.6459691190982673E-2</v>
      </c>
      <c r="M240" s="33">
        <v>2.294601751947583E-2</v>
      </c>
      <c r="N240" s="33">
        <v>1.1225245150241677E-2</v>
      </c>
      <c r="O240" s="33">
        <v>222.88707222865668</v>
      </c>
      <c r="P240" s="33">
        <v>4.8410176439084669E-3</v>
      </c>
      <c r="Q240" s="33">
        <v>4.8410176439084659E-4</v>
      </c>
      <c r="R240" s="33">
        <v>4.065455918916122E-3</v>
      </c>
      <c r="S240" s="33">
        <v>223.15235999554292</v>
      </c>
    </row>
    <row r="241" spans="2:19" x14ac:dyDescent="0.35">
      <c r="B241" s="34"/>
      <c r="C241" s="36"/>
      <c r="D241" s="33" t="s">
        <v>23</v>
      </c>
      <c r="E241" s="34">
        <v>2022</v>
      </c>
      <c r="F241" s="2">
        <v>0.18168994858586301</v>
      </c>
      <c r="G241" s="2">
        <v>8.9088536850636996E-4</v>
      </c>
      <c r="H241" s="2">
        <v>0</v>
      </c>
      <c r="I241" s="2">
        <v>0.15537772654264537</v>
      </c>
      <c r="J241" s="2">
        <v>4.1074989511724717E-3</v>
      </c>
      <c r="K241" s="2">
        <v>1.6529223005705265E-2</v>
      </c>
      <c r="L241" s="2">
        <v>1.6529223005705265E-2</v>
      </c>
      <c r="M241" s="2">
        <v>2.2193986373316585E-2</v>
      </c>
      <c r="N241" s="2">
        <v>1.1294865013455918E-2</v>
      </c>
      <c r="O241" s="2">
        <v>224.87763073387094</v>
      </c>
      <c r="P241" s="2">
        <v>4.8613696544772458E-3</v>
      </c>
      <c r="Q241" s="2">
        <v>4.8613696544772456E-4</v>
      </c>
      <c r="R241" s="2">
        <v>4.0825474083331873E-3</v>
      </c>
      <c r="S241" s="2">
        <v>225.14403379093628</v>
      </c>
    </row>
    <row r="242" spans="2:19" x14ac:dyDescent="0.35">
      <c r="B242" s="34">
        <v>202</v>
      </c>
      <c r="C242" s="33" t="s">
        <v>68</v>
      </c>
      <c r="D242" s="33" t="s">
        <v>23</v>
      </c>
      <c r="E242" s="34">
        <v>2021</v>
      </c>
      <c r="F242" s="33">
        <v>0</v>
      </c>
      <c r="G242" s="33">
        <v>0</v>
      </c>
      <c r="H242" s="33">
        <v>0</v>
      </c>
      <c r="I242" s="33">
        <v>0</v>
      </c>
      <c r="J242" s="33">
        <v>0</v>
      </c>
      <c r="K242" s="33">
        <v>0</v>
      </c>
      <c r="L242" s="33">
        <v>0</v>
      </c>
      <c r="M242" s="33">
        <v>0</v>
      </c>
      <c r="N242" s="33">
        <v>0</v>
      </c>
      <c r="O242" s="33">
        <v>0</v>
      </c>
      <c r="P242" s="33">
        <v>0</v>
      </c>
      <c r="Q242" s="33">
        <v>0</v>
      </c>
      <c r="R242" s="33">
        <v>0</v>
      </c>
      <c r="S242" s="33">
        <v>0</v>
      </c>
    </row>
    <row r="243" spans="2:19" x14ac:dyDescent="0.35">
      <c r="B243" s="34"/>
      <c r="C243" s="33"/>
      <c r="D243" s="33" t="s">
        <v>24</v>
      </c>
      <c r="E243" s="34">
        <v>2021</v>
      </c>
      <c r="F243" s="33">
        <v>0</v>
      </c>
      <c r="G243" s="33">
        <v>0</v>
      </c>
      <c r="H243" s="33">
        <v>0</v>
      </c>
      <c r="I243" s="33">
        <v>0</v>
      </c>
      <c r="J243" s="33">
        <v>0</v>
      </c>
      <c r="K243" s="33">
        <v>0</v>
      </c>
      <c r="L243" s="33">
        <v>0</v>
      </c>
      <c r="M243" s="33">
        <v>0</v>
      </c>
      <c r="N243" s="33">
        <v>0</v>
      </c>
      <c r="O243" s="33">
        <v>0</v>
      </c>
      <c r="P243" s="33">
        <v>0</v>
      </c>
      <c r="Q243" s="33">
        <v>0</v>
      </c>
      <c r="R243" s="33">
        <v>0</v>
      </c>
      <c r="S243" s="33">
        <v>0</v>
      </c>
    </row>
    <row r="244" spans="2:19" x14ac:dyDescent="0.35">
      <c r="B244" s="34"/>
      <c r="C244" s="33"/>
      <c r="D244" s="33" t="s">
        <v>13</v>
      </c>
      <c r="E244" s="34">
        <v>2022</v>
      </c>
      <c r="F244" s="33">
        <v>0</v>
      </c>
      <c r="G244" s="33">
        <v>0</v>
      </c>
      <c r="H244" s="33">
        <v>0</v>
      </c>
      <c r="I244" s="33">
        <v>0</v>
      </c>
      <c r="J244" s="33">
        <v>0</v>
      </c>
      <c r="K244" s="33">
        <v>0</v>
      </c>
      <c r="L244" s="33">
        <v>0</v>
      </c>
      <c r="M244" s="33">
        <v>0</v>
      </c>
      <c r="N244" s="33">
        <v>0</v>
      </c>
      <c r="O244" s="33">
        <v>0</v>
      </c>
      <c r="P244" s="33">
        <v>0</v>
      </c>
      <c r="Q244" s="33">
        <v>0</v>
      </c>
      <c r="R244" s="33">
        <v>0</v>
      </c>
      <c r="S244" s="33">
        <v>0</v>
      </c>
    </row>
    <row r="245" spans="2:19" x14ac:dyDescent="0.35">
      <c r="B245" s="34"/>
      <c r="C245" s="33"/>
      <c r="D245" s="33" t="s">
        <v>14</v>
      </c>
      <c r="E245" s="34">
        <v>2022</v>
      </c>
      <c r="F245" s="33">
        <v>0</v>
      </c>
      <c r="G245" s="33">
        <v>0</v>
      </c>
      <c r="H245" s="33">
        <v>0</v>
      </c>
      <c r="I245" s="33">
        <v>0</v>
      </c>
      <c r="J245" s="33">
        <v>0</v>
      </c>
      <c r="K245" s="33">
        <v>0</v>
      </c>
      <c r="L245" s="33">
        <v>0</v>
      </c>
      <c r="M245" s="33">
        <v>0</v>
      </c>
      <c r="N245" s="33">
        <v>0</v>
      </c>
      <c r="O245" s="33">
        <v>0</v>
      </c>
      <c r="P245" s="33">
        <v>0</v>
      </c>
      <c r="Q245" s="33">
        <v>0</v>
      </c>
      <c r="R245" s="33">
        <v>0</v>
      </c>
      <c r="S245" s="33">
        <v>0</v>
      </c>
    </row>
    <row r="246" spans="2:19" x14ac:dyDescent="0.35">
      <c r="B246" s="34"/>
      <c r="C246" s="33"/>
      <c r="D246" s="33" t="s">
        <v>15</v>
      </c>
      <c r="E246" s="34">
        <v>2022</v>
      </c>
      <c r="F246" s="33">
        <v>0</v>
      </c>
      <c r="G246" s="33">
        <v>0</v>
      </c>
      <c r="H246" s="33">
        <v>0</v>
      </c>
      <c r="I246" s="33">
        <v>0</v>
      </c>
      <c r="J246" s="33">
        <v>0</v>
      </c>
      <c r="K246" s="33">
        <v>0</v>
      </c>
      <c r="L246" s="33">
        <v>0</v>
      </c>
      <c r="M246" s="33">
        <v>0</v>
      </c>
      <c r="N246" s="33">
        <v>0</v>
      </c>
      <c r="O246" s="33">
        <v>0</v>
      </c>
      <c r="P246" s="33">
        <v>0</v>
      </c>
      <c r="Q246" s="33">
        <v>0</v>
      </c>
      <c r="R246" s="33">
        <v>0</v>
      </c>
      <c r="S246" s="33">
        <v>0</v>
      </c>
    </row>
    <row r="247" spans="2:19" x14ac:dyDescent="0.35">
      <c r="B247" s="34"/>
      <c r="C247" s="33"/>
      <c r="D247" s="33" t="s">
        <v>16</v>
      </c>
      <c r="E247" s="34">
        <v>2022</v>
      </c>
      <c r="F247" s="33">
        <v>0</v>
      </c>
      <c r="G247" s="33">
        <v>0</v>
      </c>
      <c r="H247" s="33">
        <v>0</v>
      </c>
      <c r="I247" s="33">
        <v>0</v>
      </c>
      <c r="J247" s="33">
        <v>0</v>
      </c>
      <c r="K247" s="33">
        <v>0</v>
      </c>
      <c r="L247" s="33">
        <v>0</v>
      </c>
      <c r="M247" s="33">
        <v>0</v>
      </c>
      <c r="N247" s="33">
        <v>0</v>
      </c>
      <c r="O247" s="33">
        <v>0</v>
      </c>
      <c r="P247" s="33">
        <v>0</v>
      </c>
      <c r="Q247" s="33">
        <v>0</v>
      </c>
      <c r="R247" s="33">
        <v>0</v>
      </c>
      <c r="S247" s="33">
        <v>0</v>
      </c>
    </row>
    <row r="248" spans="2:19" x14ac:dyDescent="0.35">
      <c r="B248" s="34"/>
      <c r="C248" s="33"/>
      <c r="D248" s="33" t="s">
        <v>17</v>
      </c>
      <c r="E248" s="34">
        <v>2022</v>
      </c>
      <c r="F248" s="33">
        <v>0</v>
      </c>
      <c r="G248" s="33">
        <v>0</v>
      </c>
      <c r="H248" s="33">
        <v>0</v>
      </c>
      <c r="I248" s="33">
        <v>0</v>
      </c>
      <c r="J248" s="33">
        <v>0</v>
      </c>
      <c r="K248" s="33">
        <v>0</v>
      </c>
      <c r="L248" s="33">
        <v>0</v>
      </c>
      <c r="M248" s="33">
        <v>0</v>
      </c>
      <c r="N248" s="33">
        <v>0</v>
      </c>
      <c r="O248" s="33">
        <v>0</v>
      </c>
      <c r="P248" s="33">
        <v>0</v>
      </c>
      <c r="Q248" s="33">
        <v>0</v>
      </c>
      <c r="R248" s="33">
        <v>0</v>
      </c>
      <c r="S248" s="33">
        <v>0</v>
      </c>
    </row>
    <row r="249" spans="2:19" x14ac:dyDescent="0.35">
      <c r="B249" s="34"/>
      <c r="C249" s="33"/>
      <c r="D249" s="33" t="s">
        <v>18</v>
      </c>
      <c r="E249" s="34">
        <v>2022</v>
      </c>
      <c r="F249" s="33">
        <v>0</v>
      </c>
      <c r="G249" s="33">
        <v>0</v>
      </c>
      <c r="H249" s="33">
        <v>0</v>
      </c>
      <c r="I249" s="33">
        <v>0</v>
      </c>
      <c r="J249" s="33">
        <v>0</v>
      </c>
      <c r="K249" s="33">
        <v>0</v>
      </c>
      <c r="L249" s="33">
        <v>0</v>
      </c>
      <c r="M249" s="33">
        <v>0</v>
      </c>
      <c r="N249" s="33">
        <v>0</v>
      </c>
      <c r="O249" s="33">
        <v>0</v>
      </c>
      <c r="P249" s="33">
        <v>0</v>
      </c>
      <c r="Q249" s="33">
        <v>0</v>
      </c>
      <c r="R249" s="33">
        <v>0</v>
      </c>
      <c r="S249" s="33">
        <v>0</v>
      </c>
    </row>
    <row r="250" spans="2:19" x14ac:dyDescent="0.35">
      <c r="B250" s="34"/>
      <c r="C250" s="33"/>
      <c r="D250" s="33" t="s">
        <v>19</v>
      </c>
      <c r="E250" s="34">
        <v>2022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33">
        <v>0</v>
      </c>
      <c r="P250" s="33">
        <v>0</v>
      </c>
      <c r="Q250" s="33">
        <v>0</v>
      </c>
      <c r="R250" s="33">
        <v>0</v>
      </c>
      <c r="S250" s="33">
        <v>0</v>
      </c>
    </row>
    <row r="251" spans="2:19" x14ac:dyDescent="0.35">
      <c r="B251" s="34"/>
      <c r="C251" s="33"/>
      <c r="D251" s="33" t="s">
        <v>20</v>
      </c>
      <c r="E251" s="34">
        <v>2022</v>
      </c>
      <c r="F251" s="33">
        <v>0</v>
      </c>
      <c r="G251" s="33">
        <v>0</v>
      </c>
      <c r="H251" s="33">
        <v>0</v>
      </c>
      <c r="I251" s="33">
        <v>0</v>
      </c>
      <c r="J251" s="33">
        <v>0</v>
      </c>
      <c r="K251" s="33">
        <v>0</v>
      </c>
      <c r="L251" s="33">
        <v>0</v>
      </c>
      <c r="M251" s="33">
        <v>0</v>
      </c>
      <c r="N251" s="33">
        <v>0</v>
      </c>
      <c r="O251" s="33">
        <v>0</v>
      </c>
      <c r="P251" s="33">
        <v>0</v>
      </c>
      <c r="Q251" s="33">
        <v>0</v>
      </c>
      <c r="R251" s="33">
        <v>0</v>
      </c>
      <c r="S251" s="33">
        <v>0</v>
      </c>
    </row>
    <row r="252" spans="2:19" x14ac:dyDescent="0.35">
      <c r="B252" s="34"/>
      <c r="C252" s="33"/>
      <c r="D252" s="33" t="s">
        <v>21</v>
      </c>
      <c r="E252" s="34">
        <v>2022</v>
      </c>
      <c r="F252" s="33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33">
        <v>0</v>
      </c>
      <c r="P252" s="33">
        <v>0</v>
      </c>
      <c r="Q252" s="33">
        <v>0</v>
      </c>
      <c r="R252" s="33">
        <v>0</v>
      </c>
      <c r="S252" s="33">
        <v>0</v>
      </c>
    </row>
    <row r="253" spans="2:19" x14ac:dyDescent="0.35">
      <c r="D253" s="33" t="s">
        <v>22</v>
      </c>
      <c r="E253" s="34">
        <v>2022</v>
      </c>
      <c r="F253" s="33">
        <v>0</v>
      </c>
      <c r="G253" s="33">
        <v>0</v>
      </c>
      <c r="H253" s="33">
        <v>0</v>
      </c>
      <c r="I253" s="33">
        <v>0</v>
      </c>
      <c r="J253" s="33">
        <v>7.607955000000001E-2</v>
      </c>
      <c r="K253" s="33">
        <v>7.607955000000001E-2</v>
      </c>
      <c r="L253" s="33">
        <v>7.607955000000001E-2</v>
      </c>
      <c r="M253" s="33">
        <v>0</v>
      </c>
      <c r="N253" s="33">
        <v>0</v>
      </c>
      <c r="O253" s="33">
        <v>0</v>
      </c>
      <c r="P253" s="33">
        <v>0</v>
      </c>
      <c r="Q253" s="33">
        <v>0</v>
      </c>
      <c r="R253" s="33">
        <v>0</v>
      </c>
      <c r="S253" s="33">
        <v>0</v>
      </c>
    </row>
    <row r="254" spans="2:19" x14ac:dyDescent="0.35">
      <c r="D254" s="33" t="s">
        <v>23</v>
      </c>
      <c r="E254" s="34">
        <v>2022</v>
      </c>
      <c r="F254" s="2">
        <v>0</v>
      </c>
      <c r="G254" s="2">
        <v>0</v>
      </c>
      <c r="H254" s="2">
        <v>0</v>
      </c>
      <c r="I254" s="2">
        <v>0</v>
      </c>
      <c r="J254" s="2">
        <v>0.80109514999999965</v>
      </c>
      <c r="K254" s="2">
        <v>0.80109514999999965</v>
      </c>
      <c r="L254" s="2">
        <v>0.80109514999999965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</row>
    <row r="255" spans="2:19" x14ac:dyDescent="0.35">
      <c r="B255" s="34">
        <v>301</v>
      </c>
      <c r="C255" s="33" t="s">
        <v>67</v>
      </c>
      <c r="D255" s="33" t="s">
        <v>23</v>
      </c>
      <c r="E255" s="34">
        <v>2021</v>
      </c>
      <c r="F255" s="33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33">
        <v>0</v>
      </c>
      <c r="P255" s="33">
        <v>0</v>
      </c>
      <c r="Q255" s="33">
        <v>0</v>
      </c>
      <c r="R255" s="33">
        <v>0</v>
      </c>
      <c r="S255" s="33">
        <v>0</v>
      </c>
    </row>
    <row r="256" spans="2:19" x14ac:dyDescent="0.35">
      <c r="B256" s="34"/>
      <c r="C256" s="33"/>
      <c r="D256" s="33" t="s">
        <v>24</v>
      </c>
      <c r="E256" s="34">
        <v>2021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33">
        <v>0</v>
      </c>
      <c r="P256" s="33">
        <v>0</v>
      </c>
      <c r="Q256" s="33">
        <v>0</v>
      </c>
      <c r="R256" s="33">
        <v>0</v>
      </c>
      <c r="S256" s="33">
        <v>0</v>
      </c>
    </row>
    <row r="257" spans="2:19" x14ac:dyDescent="0.35">
      <c r="B257" s="34"/>
      <c r="C257" s="33"/>
      <c r="D257" s="33" t="s">
        <v>13</v>
      </c>
      <c r="E257" s="34">
        <v>2022</v>
      </c>
      <c r="F257" s="33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33">
        <v>0</v>
      </c>
      <c r="P257" s="33">
        <v>0</v>
      </c>
      <c r="Q257" s="33">
        <v>0</v>
      </c>
      <c r="R257" s="33">
        <v>0</v>
      </c>
      <c r="S257" s="33">
        <v>0</v>
      </c>
    </row>
    <row r="258" spans="2:19" x14ac:dyDescent="0.35">
      <c r="B258" s="34"/>
      <c r="C258" s="33"/>
      <c r="D258" s="33" t="s">
        <v>14</v>
      </c>
      <c r="E258" s="34">
        <v>2022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33">
        <v>0</v>
      </c>
      <c r="P258" s="33">
        <v>0</v>
      </c>
      <c r="Q258" s="33">
        <v>0</v>
      </c>
      <c r="R258" s="33">
        <v>0</v>
      </c>
      <c r="S258" s="33">
        <v>0</v>
      </c>
    </row>
    <row r="259" spans="2:19" x14ac:dyDescent="0.35">
      <c r="B259" s="34"/>
      <c r="C259" s="33"/>
      <c r="D259" s="33" t="s">
        <v>15</v>
      </c>
      <c r="E259" s="34">
        <v>2022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3">
        <v>0</v>
      </c>
      <c r="S259" s="33">
        <v>0</v>
      </c>
    </row>
    <row r="260" spans="2:19" x14ac:dyDescent="0.35">
      <c r="B260" s="34"/>
      <c r="C260" s="33"/>
      <c r="D260" s="33" t="s">
        <v>16</v>
      </c>
      <c r="E260" s="34">
        <v>2022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33">
        <v>0</v>
      </c>
      <c r="P260" s="33">
        <v>0</v>
      </c>
      <c r="Q260" s="33">
        <v>0</v>
      </c>
      <c r="R260" s="33">
        <v>0</v>
      </c>
      <c r="S260" s="33">
        <v>0</v>
      </c>
    </row>
    <row r="261" spans="2:19" x14ac:dyDescent="0.35">
      <c r="B261" s="34"/>
      <c r="C261" s="33"/>
      <c r="D261" s="33" t="s">
        <v>17</v>
      </c>
      <c r="E261" s="34">
        <v>2022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0</v>
      </c>
      <c r="S261" s="33">
        <v>0</v>
      </c>
    </row>
    <row r="262" spans="2:19" x14ac:dyDescent="0.35">
      <c r="B262" s="34"/>
      <c r="C262" s="33"/>
      <c r="D262" s="33" t="s">
        <v>18</v>
      </c>
      <c r="E262" s="34">
        <v>2022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33">
        <v>0</v>
      </c>
      <c r="P262" s="33">
        <v>0</v>
      </c>
      <c r="Q262" s="33">
        <v>0</v>
      </c>
      <c r="R262" s="33">
        <v>0</v>
      </c>
      <c r="S262" s="33">
        <v>0</v>
      </c>
    </row>
    <row r="263" spans="2:19" x14ac:dyDescent="0.35">
      <c r="B263" s="34"/>
      <c r="C263" s="33"/>
      <c r="D263" s="33" t="s">
        <v>19</v>
      </c>
      <c r="E263" s="34">
        <v>2022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33">
        <v>0</v>
      </c>
      <c r="P263" s="33">
        <v>0</v>
      </c>
      <c r="Q263" s="33">
        <v>0</v>
      </c>
      <c r="R263" s="33">
        <v>0</v>
      </c>
      <c r="S263" s="33">
        <v>0</v>
      </c>
    </row>
    <row r="264" spans="2:19" x14ac:dyDescent="0.35">
      <c r="B264" s="34"/>
      <c r="C264" s="33"/>
      <c r="D264" s="33" t="s">
        <v>20</v>
      </c>
      <c r="E264" s="34">
        <v>2022</v>
      </c>
      <c r="F264" s="33">
        <v>0</v>
      </c>
      <c r="G264" s="33">
        <v>0</v>
      </c>
      <c r="H264" s="33">
        <v>0</v>
      </c>
      <c r="I264" s="33">
        <v>0</v>
      </c>
      <c r="J264" s="33">
        <v>0</v>
      </c>
      <c r="K264" s="33">
        <v>0</v>
      </c>
      <c r="L264" s="33">
        <v>0</v>
      </c>
      <c r="M264" s="33">
        <v>0</v>
      </c>
      <c r="N264" s="33">
        <v>0</v>
      </c>
      <c r="O264" s="33">
        <v>0</v>
      </c>
      <c r="P264" s="33">
        <v>0</v>
      </c>
      <c r="Q264" s="33">
        <v>0</v>
      </c>
      <c r="R264" s="33">
        <v>0</v>
      </c>
      <c r="S264" s="33">
        <v>0</v>
      </c>
    </row>
    <row r="265" spans="2:19" x14ac:dyDescent="0.35">
      <c r="B265" s="34"/>
      <c r="C265" s="33"/>
      <c r="D265" s="33" t="s">
        <v>21</v>
      </c>
      <c r="E265" s="34">
        <v>2022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3">
        <v>0</v>
      </c>
      <c r="R265" s="33">
        <v>0</v>
      </c>
      <c r="S265" s="33">
        <v>0</v>
      </c>
    </row>
    <row r="266" spans="2:19" x14ac:dyDescent="0.35">
      <c r="B266" s="34"/>
      <c r="C266" s="33"/>
      <c r="D266" s="33" t="s">
        <v>22</v>
      </c>
      <c r="E266" s="34">
        <v>2022</v>
      </c>
      <c r="F266" s="33">
        <v>0</v>
      </c>
      <c r="G266" s="2">
        <v>0</v>
      </c>
      <c r="H266" s="2">
        <v>0</v>
      </c>
      <c r="I266" s="2">
        <v>0</v>
      </c>
      <c r="J266" s="33">
        <v>5.3289897461081738E-2</v>
      </c>
      <c r="K266" s="33">
        <v>1.8327055166320959E-2</v>
      </c>
      <c r="L266" s="33">
        <v>1.8327055166320959E-2</v>
      </c>
      <c r="M266" s="2">
        <v>0</v>
      </c>
      <c r="N266" s="33">
        <v>0.77242359148130524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</row>
    <row r="267" spans="2:19" x14ac:dyDescent="0.35">
      <c r="D267" s="33" t="s">
        <v>23</v>
      </c>
      <c r="E267" s="34">
        <v>2022</v>
      </c>
      <c r="F267" s="2">
        <v>0</v>
      </c>
      <c r="G267" s="2">
        <v>0</v>
      </c>
      <c r="H267" s="2">
        <v>0</v>
      </c>
      <c r="I267" s="2">
        <v>0</v>
      </c>
      <c r="J267" s="2">
        <v>0.18927024345471583</v>
      </c>
      <c r="K267" s="2">
        <v>6.5092378826040298E-2</v>
      </c>
      <c r="L267" s="2">
        <v>6.5092378826040298E-2</v>
      </c>
      <c r="M267" s="2">
        <v>0</v>
      </c>
      <c r="N267" s="2">
        <v>2.7434243294726146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</row>
    <row r="268" spans="2:19" x14ac:dyDescent="0.35">
      <c r="B268" s="34">
        <v>302</v>
      </c>
      <c r="C268" s="33" t="s">
        <v>66</v>
      </c>
      <c r="D268" s="33" t="s">
        <v>23</v>
      </c>
      <c r="E268" s="34">
        <v>2021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v>0</v>
      </c>
      <c r="M268" s="33">
        <v>0</v>
      </c>
      <c r="N268" s="33">
        <v>0</v>
      </c>
      <c r="O268" s="33">
        <v>0</v>
      </c>
      <c r="P268" s="33">
        <v>0</v>
      </c>
      <c r="Q268" s="33">
        <v>0</v>
      </c>
      <c r="R268" s="33">
        <v>0</v>
      </c>
      <c r="S268" s="33">
        <v>0</v>
      </c>
    </row>
    <row r="269" spans="2:19" x14ac:dyDescent="0.35">
      <c r="B269" s="34"/>
      <c r="C269" s="33"/>
      <c r="D269" s="33" t="s">
        <v>24</v>
      </c>
      <c r="E269" s="34">
        <v>2021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33">
        <v>0</v>
      </c>
      <c r="O269" s="33">
        <v>0</v>
      </c>
      <c r="P269" s="33">
        <v>0</v>
      </c>
      <c r="Q269" s="33">
        <v>0</v>
      </c>
      <c r="R269" s="33">
        <v>0</v>
      </c>
      <c r="S269" s="33">
        <v>0</v>
      </c>
    </row>
    <row r="270" spans="2:19" x14ac:dyDescent="0.35">
      <c r="B270" s="34"/>
      <c r="C270" s="33"/>
      <c r="D270" s="33" t="s">
        <v>13</v>
      </c>
      <c r="E270" s="34">
        <v>2022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33">
        <v>0</v>
      </c>
      <c r="M270" s="33">
        <v>0</v>
      </c>
      <c r="N270" s="33">
        <v>0</v>
      </c>
      <c r="O270" s="33">
        <v>0</v>
      </c>
      <c r="P270" s="33">
        <v>0</v>
      </c>
      <c r="Q270" s="33">
        <v>0</v>
      </c>
      <c r="R270" s="33">
        <v>0</v>
      </c>
      <c r="S270" s="33">
        <v>0</v>
      </c>
    </row>
    <row r="271" spans="2:19" x14ac:dyDescent="0.35">
      <c r="B271" s="34"/>
      <c r="C271" s="33"/>
      <c r="D271" s="33" t="s">
        <v>14</v>
      </c>
      <c r="E271" s="34">
        <v>2022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33">
        <v>0</v>
      </c>
      <c r="L271" s="33">
        <v>0</v>
      </c>
      <c r="M271" s="33">
        <v>0</v>
      </c>
      <c r="N271" s="33">
        <v>0</v>
      </c>
      <c r="O271" s="33">
        <v>0</v>
      </c>
      <c r="P271" s="33">
        <v>0</v>
      </c>
      <c r="Q271" s="33">
        <v>0</v>
      </c>
      <c r="R271" s="33">
        <v>0</v>
      </c>
      <c r="S271" s="33">
        <v>0</v>
      </c>
    </row>
    <row r="272" spans="2:19" x14ac:dyDescent="0.35">
      <c r="B272" s="34"/>
      <c r="C272" s="33"/>
      <c r="D272" s="33" t="s">
        <v>15</v>
      </c>
      <c r="E272" s="34">
        <v>2022</v>
      </c>
      <c r="F272" s="33">
        <v>0</v>
      </c>
      <c r="G272" s="33">
        <v>0</v>
      </c>
      <c r="H272" s="33">
        <v>0</v>
      </c>
      <c r="I272" s="33">
        <v>0</v>
      </c>
      <c r="J272" s="33">
        <v>0</v>
      </c>
      <c r="K272" s="33">
        <v>0</v>
      </c>
      <c r="L272" s="33">
        <v>0</v>
      </c>
      <c r="M272" s="33">
        <v>0</v>
      </c>
      <c r="N272" s="33">
        <v>0</v>
      </c>
      <c r="O272" s="33">
        <v>0</v>
      </c>
      <c r="P272" s="33">
        <v>0</v>
      </c>
      <c r="Q272" s="33">
        <v>0</v>
      </c>
      <c r="R272" s="33">
        <v>0</v>
      </c>
      <c r="S272" s="33">
        <v>0</v>
      </c>
    </row>
    <row r="273" spans="2:19" x14ac:dyDescent="0.35">
      <c r="B273" s="34"/>
      <c r="C273" s="33"/>
      <c r="D273" s="33" t="s">
        <v>16</v>
      </c>
      <c r="E273" s="34">
        <v>2022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3">
        <v>0</v>
      </c>
      <c r="L273" s="33">
        <v>0</v>
      </c>
      <c r="M273" s="33">
        <v>0</v>
      </c>
      <c r="N273" s="33">
        <v>0</v>
      </c>
      <c r="O273" s="33">
        <v>0</v>
      </c>
      <c r="P273" s="33">
        <v>0</v>
      </c>
      <c r="Q273" s="33">
        <v>0</v>
      </c>
      <c r="R273" s="33">
        <v>0</v>
      </c>
      <c r="S273" s="33">
        <v>0</v>
      </c>
    </row>
    <row r="274" spans="2:19" x14ac:dyDescent="0.35">
      <c r="B274" s="34"/>
      <c r="C274" s="33"/>
      <c r="D274" s="33" t="s">
        <v>17</v>
      </c>
      <c r="E274" s="34">
        <v>2022</v>
      </c>
      <c r="F274" s="33">
        <v>0</v>
      </c>
      <c r="G274" s="33">
        <v>0</v>
      </c>
      <c r="H274" s="33">
        <v>0</v>
      </c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33">
        <v>0</v>
      </c>
      <c r="P274" s="33">
        <v>0</v>
      </c>
      <c r="Q274" s="33">
        <v>0</v>
      </c>
      <c r="R274" s="33">
        <v>0</v>
      </c>
      <c r="S274" s="33">
        <v>0</v>
      </c>
    </row>
    <row r="275" spans="2:19" x14ac:dyDescent="0.35">
      <c r="B275" s="34"/>
      <c r="C275" s="33"/>
      <c r="D275" s="33" t="s">
        <v>18</v>
      </c>
      <c r="E275" s="34">
        <v>2022</v>
      </c>
      <c r="F275" s="33">
        <v>0</v>
      </c>
      <c r="G275" s="33">
        <v>0</v>
      </c>
      <c r="H275" s="33">
        <v>0</v>
      </c>
      <c r="I275" s="33">
        <v>0</v>
      </c>
      <c r="J275" s="33">
        <v>0</v>
      </c>
      <c r="K275" s="33">
        <v>0</v>
      </c>
      <c r="L275" s="33">
        <v>0</v>
      </c>
      <c r="M275" s="33">
        <v>0</v>
      </c>
      <c r="N275" s="33">
        <v>0</v>
      </c>
      <c r="O275" s="33">
        <v>0</v>
      </c>
      <c r="P275" s="33">
        <v>0</v>
      </c>
      <c r="Q275" s="33">
        <v>0</v>
      </c>
      <c r="R275" s="33">
        <v>0</v>
      </c>
      <c r="S275" s="33">
        <v>0</v>
      </c>
    </row>
    <row r="276" spans="2:19" x14ac:dyDescent="0.35">
      <c r="B276" s="34"/>
      <c r="C276" s="33"/>
      <c r="D276" s="33" t="s">
        <v>19</v>
      </c>
      <c r="E276" s="34">
        <v>2022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33">
        <v>0</v>
      </c>
      <c r="P276" s="33">
        <v>0</v>
      </c>
      <c r="Q276" s="33">
        <v>0</v>
      </c>
      <c r="R276" s="33">
        <v>0</v>
      </c>
      <c r="S276" s="33">
        <v>0</v>
      </c>
    </row>
    <row r="277" spans="2:19" x14ac:dyDescent="0.35">
      <c r="B277" s="34"/>
      <c r="C277" s="33"/>
      <c r="D277" s="33" t="s">
        <v>20</v>
      </c>
      <c r="E277" s="34">
        <v>2022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0</v>
      </c>
      <c r="M277" s="33">
        <v>0</v>
      </c>
      <c r="N277" s="33">
        <v>0</v>
      </c>
      <c r="O277" s="33">
        <v>0</v>
      </c>
      <c r="P277" s="33">
        <v>0</v>
      </c>
      <c r="Q277" s="33">
        <v>0</v>
      </c>
      <c r="R277" s="33">
        <v>0</v>
      </c>
      <c r="S277" s="33">
        <v>0</v>
      </c>
    </row>
    <row r="278" spans="2:19" x14ac:dyDescent="0.35">
      <c r="B278" s="34"/>
      <c r="C278" s="33"/>
      <c r="D278" s="33" t="s">
        <v>21</v>
      </c>
      <c r="E278" s="34">
        <v>2022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0</v>
      </c>
      <c r="O278" s="33">
        <v>0</v>
      </c>
      <c r="P278" s="33">
        <v>0</v>
      </c>
      <c r="Q278" s="33">
        <v>0</v>
      </c>
      <c r="R278" s="33">
        <v>0</v>
      </c>
      <c r="S278" s="33">
        <v>0</v>
      </c>
    </row>
    <row r="279" spans="2:19" x14ac:dyDescent="0.35">
      <c r="B279" s="34"/>
      <c r="C279" s="33"/>
      <c r="D279" s="33" t="s">
        <v>22</v>
      </c>
      <c r="E279" s="34">
        <v>2022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0</v>
      </c>
      <c r="M279" s="33">
        <v>0</v>
      </c>
      <c r="N279" s="33">
        <v>0</v>
      </c>
      <c r="O279" s="33">
        <v>0</v>
      </c>
      <c r="P279" s="33">
        <v>0</v>
      </c>
      <c r="Q279" s="33">
        <v>0</v>
      </c>
      <c r="R279" s="33">
        <v>0</v>
      </c>
      <c r="S279" s="33">
        <v>0</v>
      </c>
    </row>
    <row r="280" spans="2:19" x14ac:dyDescent="0.35">
      <c r="B280" s="34"/>
      <c r="C280" s="33"/>
      <c r="D280" s="33" t="s">
        <v>23</v>
      </c>
      <c r="E280" s="34">
        <v>2022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</row>
    <row r="281" spans="2:19" x14ac:dyDescent="0.35">
      <c r="B281" s="34">
        <v>303</v>
      </c>
      <c r="C281" s="33" t="s">
        <v>65</v>
      </c>
      <c r="D281" s="33" t="s">
        <v>23</v>
      </c>
      <c r="E281" s="34">
        <v>2021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33">
        <v>0</v>
      </c>
      <c r="O281" s="33">
        <v>0</v>
      </c>
      <c r="P281" s="33">
        <v>0</v>
      </c>
      <c r="Q281" s="33">
        <v>0</v>
      </c>
      <c r="R281" s="33">
        <v>0</v>
      </c>
      <c r="S281" s="33">
        <v>0</v>
      </c>
    </row>
    <row r="282" spans="2:19" x14ac:dyDescent="0.35">
      <c r="B282" s="34"/>
      <c r="C282" s="33"/>
      <c r="D282" s="33" t="s">
        <v>24</v>
      </c>
      <c r="E282" s="34">
        <v>2021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33">
        <v>0</v>
      </c>
      <c r="M282" s="33">
        <v>0</v>
      </c>
      <c r="N282" s="33">
        <v>0</v>
      </c>
      <c r="O282" s="33">
        <v>0</v>
      </c>
      <c r="P282" s="33">
        <v>0</v>
      </c>
      <c r="Q282" s="33">
        <v>0</v>
      </c>
      <c r="R282" s="33">
        <v>0</v>
      </c>
      <c r="S282" s="33">
        <v>0</v>
      </c>
    </row>
    <row r="283" spans="2:19" x14ac:dyDescent="0.35">
      <c r="B283" s="34"/>
      <c r="C283" s="33"/>
      <c r="D283" s="33" t="s">
        <v>13</v>
      </c>
      <c r="E283" s="34">
        <v>2022</v>
      </c>
      <c r="F283" s="33">
        <v>0</v>
      </c>
      <c r="G283" s="33">
        <v>0</v>
      </c>
      <c r="H283" s="33">
        <v>0</v>
      </c>
      <c r="I283" s="33">
        <v>0</v>
      </c>
      <c r="J283" s="33">
        <v>0</v>
      </c>
      <c r="K283" s="33">
        <v>0</v>
      </c>
      <c r="L283" s="33">
        <v>0</v>
      </c>
      <c r="M283" s="33">
        <v>0</v>
      </c>
      <c r="N283" s="33">
        <v>0</v>
      </c>
      <c r="O283" s="33">
        <v>0</v>
      </c>
      <c r="P283" s="33">
        <v>0</v>
      </c>
      <c r="Q283" s="33">
        <v>0</v>
      </c>
      <c r="R283" s="33">
        <v>0</v>
      </c>
      <c r="S283" s="33">
        <v>0</v>
      </c>
    </row>
    <row r="284" spans="2:19" x14ac:dyDescent="0.35">
      <c r="B284" s="34"/>
      <c r="C284" s="33"/>
      <c r="D284" s="33" t="s">
        <v>14</v>
      </c>
      <c r="E284" s="34">
        <v>2022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>
        <v>0</v>
      </c>
      <c r="O284" s="33">
        <v>0</v>
      </c>
      <c r="P284" s="33">
        <v>0</v>
      </c>
      <c r="Q284" s="33">
        <v>0</v>
      </c>
      <c r="R284" s="33">
        <v>0</v>
      </c>
      <c r="S284" s="33">
        <v>0</v>
      </c>
    </row>
    <row r="285" spans="2:19" x14ac:dyDescent="0.35">
      <c r="B285" s="34"/>
      <c r="C285" s="33"/>
      <c r="D285" s="33" t="s">
        <v>15</v>
      </c>
      <c r="E285" s="34">
        <v>2022</v>
      </c>
      <c r="F285" s="33">
        <v>0</v>
      </c>
      <c r="G285" s="33">
        <v>0</v>
      </c>
      <c r="H285" s="33">
        <v>0</v>
      </c>
      <c r="I285" s="33">
        <v>0</v>
      </c>
      <c r="J285" s="33">
        <v>0</v>
      </c>
      <c r="K285" s="33">
        <v>0</v>
      </c>
      <c r="L285" s="33">
        <v>0</v>
      </c>
      <c r="M285" s="33">
        <v>0</v>
      </c>
      <c r="N285" s="33">
        <v>0</v>
      </c>
      <c r="O285" s="33">
        <v>0</v>
      </c>
      <c r="P285" s="33">
        <v>0</v>
      </c>
      <c r="Q285" s="33">
        <v>0</v>
      </c>
      <c r="R285" s="33">
        <v>0</v>
      </c>
      <c r="S285" s="33">
        <v>0</v>
      </c>
    </row>
    <row r="286" spans="2:19" x14ac:dyDescent="0.35">
      <c r="B286" s="34"/>
      <c r="C286" s="33"/>
      <c r="D286" s="33" t="s">
        <v>16</v>
      </c>
      <c r="E286" s="34">
        <v>2022</v>
      </c>
      <c r="F286" s="33">
        <v>0</v>
      </c>
      <c r="G286" s="33">
        <v>0</v>
      </c>
      <c r="H286" s="33">
        <v>0</v>
      </c>
      <c r="I286" s="33">
        <v>0</v>
      </c>
      <c r="J286" s="33">
        <v>0</v>
      </c>
      <c r="K286" s="33">
        <v>0</v>
      </c>
      <c r="L286" s="33">
        <v>0</v>
      </c>
      <c r="M286" s="33">
        <v>0</v>
      </c>
      <c r="N286" s="33">
        <v>0</v>
      </c>
      <c r="O286" s="33">
        <v>0</v>
      </c>
      <c r="P286" s="33">
        <v>0</v>
      </c>
      <c r="Q286" s="33">
        <v>0</v>
      </c>
      <c r="R286" s="33">
        <v>0</v>
      </c>
      <c r="S286" s="33">
        <v>0</v>
      </c>
    </row>
    <row r="287" spans="2:19" x14ac:dyDescent="0.35">
      <c r="B287" s="34"/>
      <c r="C287" s="33"/>
      <c r="D287" s="33" t="s">
        <v>17</v>
      </c>
      <c r="E287" s="34">
        <v>2022</v>
      </c>
      <c r="F287" s="33">
        <v>0</v>
      </c>
      <c r="G287" s="33">
        <v>0</v>
      </c>
      <c r="H287" s="33">
        <v>0</v>
      </c>
      <c r="I287" s="33">
        <v>0</v>
      </c>
      <c r="J287" s="33">
        <v>0</v>
      </c>
      <c r="K287" s="33">
        <v>0</v>
      </c>
      <c r="L287" s="33">
        <v>0</v>
      </c>
      <c r="M287" s="33">
        <v>0</v>
      </c>
      <c r="N287" s="33">
        <v>0</v>
      </c>
      <c r="O287" s="33">
        <v>0</v>
      </c>
      <c r="P287" s="33">
        <v>0</v>
      </c>
      <c r="Q287" s="33">
        <v>0</v>
      </c>
      <c r="R287" s="33">
        <v>0</v>
      </c>
      <c r="S287" s="33">
        <v>0</v>
      </c>
    </row>
    <row r="288" spans="2:19" x14ac:dyDescent="0.35">
      <c r="B288" s="34"/>
      <c r="C288" s="33"/>
      <c r="D288" s="33" t="s">
        <v>18</v>
      </c>
      <c r="E288" s="34">
        <v>2022</v>
      </c>
      <c r="F288" s="33">
        <v>0</v>
      </c>
      <c r="G288" s="33">
        <v>0</v>
      </c>
      <c r="H288" s="33">
        <v>0</v>
      </c>
      <c r="I288" s="33">
        <v>0</v>
      </c>
      <c r="J288" s="33">
        <v>0</v>
      </c>
      <c r="K288" s="33">
        <v>0</v>
      </c>
      <c r="L288" s="33">
        <v>0</v>
      </c>
      <c r="M288" s="33">
        <v>0</v>
      </c>
      <c r="N288" s="33">
        <v>0</v>
      </c>
      <c r="O288" s="33">
        <v>0</v>
      </c>
      <c r="P288" s="33">
        <v>0</v>
      </c>
      <c r="Q288" s="33">
        <v>0</v>
      </c>
      <c r="R288" s="33">
        <v>0</v>
      </c>
      <c r="S288" s="33">
        <v>0</v>
      </c>
    </row>
    <row r="289" spans="2:19" x14ac:dyDescent="0.35">
      <c r="B289" s="34"/>
      <c r="C289" s="33"/>
      <c r="D289" s="33" t="s">
        <v>19</v>
      </c>
      <c r="E289" s="34">
        <v>2022</v>
      </c>
      <c r="F289" s="33">
        <v>0</v>
      </c>
      <c r="G289" s="33">
        <v>0</v>
      </c>
      <c r="H289" s="33">
        <v>0</v>
      </c>
      <c r="I289" s="33">
        <v>0</v>
      </c>
      <c r="J289" s="33">
        <v>0</v>
      </c>
      <c r="K289" s="33">
        <v>0</v>
      </c>
      <c r="L289" s="33">
        <v>0</v>
      </c>
      <c r="M289" s="33">
        <v>0</v>
      </c>
      <c r="N289" s="33">
        <v>0</v>
      </c>
      <c r="O289" s="33">
        <v>0</v>
      </c>
      <c r="P289" s="33">
        <v>0</v>
      </c>
      <c r="Q289" s="33">
        <v>0</v>
      </c>
      <c r="R289" s="33">
        <v>0</v>
      </c>
      <c r="S289" s="33">
        <v>0</v>
      </c>
    </row>
    <row r="290" spans="2:19" x14ac:dyDescent="0.35">
      <c r="B290" s="34"/>
      <c r="C290" s="33"/>
      <c r="D290" s="33" t="s">
        <v>20</v>
      </c>
      <c r="E290" s="34">
        <v>2022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  <c r="O290" s="33">
        <v>0</v>
      </c>
      <c r="P290" s="33">
        <v>0</v>
      </c>
      <c r="Q290" s="33">
        <v>0</v>
      </c>
      <c r="R290" s="33">
        <v>0</v>
      </c>
      <c r="S290" s="33">
        <v>0</v>
      </c>
    </row>
    <row r="291" spans="2:19" x14ac:dyDescent="0.35">
      <c r="B291" s="34"/>
      <c r="C291" s="33"/>
      <c r="D291" s="33" t="s">
        <v>21</v>
      </c>
      <c r="E291" s="34">
        <v>2022</v>
      </c>
      <c r="F291" s="33">
        <v>0</v>
      </c>
      <c r="G291" s="33">
        <v>0</v>
      </c>
      <c r="H291" s="33">
        <v>0</v>
      </c>
      <c r="I291" s="33">
        <v>0</v>
      </c>
      <c r="J291" s="33">
        <v>0</v>
      </c>
      <c r="K291" s="33">
        <v>0</v>
      </c>
      <c r="L291" s="33">
        <v>0</v>
      </c>
      <c r="M291" s="33">
        <v>0</v>
      </c>
      <c r="N291" s="33">
        <v>0</v>
      </c>
      <c r="O291" s="33">
        <v>0</v>
      </c>
      <c r="P291" s="33">
        <v>0</v>
      </c>
      <c r="Q291" s="33">
        <v>0</v>
      </c>
      <c r="R291" s="33">
        <v>0</v>
      </c>
      <c r="S291" s="33">
        <v>0</v>
      </c>
    </row>
    <row r="292" spans="2:19" x14ac:dyDescent="0.35">
      <c r="B292" s="34"/>
      <c r="C292" s="33"/>
      <c r="D292" s="33" t="s">
        <v>22</v>
      </c>
      <c r="E292" s="34">
        <v>2022</v>
      </c>
      <c r="F292" s="33">
        <v>0</v>
      </c>
      <c r="G292" s="33">
        <v>0</v>
      </c>
      <c r="H292" s="33">
        <v>0</v>
      </c>
      <c r="I292" s="33">
        <v>0</v>
      </c>
      <c r="J292" s="33">
        <v>0</v>
      </c>
      <c r="K292" s="33">
        <v>0</v>
      </c>
      <c r="L292" s="33">
        <v>0</v>
      </c>
      <c r="M292" s="33">
        <v>0</v>
      </c>
      <c r="N292" s="33">
        <v>0</v>
      </c>
      <c r="O292" s="33">
        <v>0</v>
      </c>
      <c r="P292" s="33">
        <v>0</v>
      </c>
      <c r="Q292" s="33">
        <v>0</v>
      </c>
      <c r="R292" s="33">
        <v>0</v>
      </c>
      <c r="S292" s="33">
        <v>0</v>
      </c>
    </row>
    <row r="293" spans="2:19" x14ac:dyDescent="0.35">
      <c r="B293" s="34"/>
      <c r="C293" s="33"/>
      <c r="D293" s="33" t="s">
        <v>23</v>
      </c>
      <c r="E293" s="34">
        <v>2022</v>
      </c>
      <c r="F293" s="33">
        <v>0</v>
      </c>
      <c r="G293" s="33">
        <v>0</v>
      </c>
      <c r="H293" s="33">
        <v>0</v>
      </c>
      <c r="I293" s="33">
        <v>0</v>
      </c>
      <c r="J293" s="33">
        <v>0</v>
      </c>
      <c r="K293" s="33">
        <v>0</v>
      </c>
      <c r="L293" s="33">
        <v>0</v>
      </c>
      <c r="M293" s="33">
        <v>0</v>
      </c>
      <c r="N293" s="33">
        <v>0</v>
      </c>
      <c r="O293" s="33">
        <v>0</v>
      </c>
      <c r="P293" s="33">
        <v>0</v>
      </c>
      <c r="Q293" s="33">
        <v>0</v>
      </c>
      <c r="R293" s="33">
        <v>0</v>
      </c>
      <c r="S293" s="33">
        <v>0</v>
      </c>
    </row>
    <row r="294" spans="2:19" ht="29" x14ac:dyDescent="0.35">
      <c r="B294" s="34">
        <v>304</v>
      </c>
      <c r="C294" s="35" t="s">
        <v>64</v>
      </c>
      <c r="D294" s="33" t="s">
        <v>23</v>
      </c>
      <c r="E294" s="34">
        <v>2021</v>
      </c>
      <c r="F294" s="33">
        <v>0</v>
      </c>
      <c r="G294" s="33">
        <v>0</v>
      </c>
      <c r="H294" s="33">
        <v>0</v>
      </c>
      <c r="I294" s="33">
        <v>0</v>
      </c>
      <c r="J294" s="33">
        <v>0</v>
      </c>
      <c r="K294" s="33">
        <v>0</v>
      </c>
      <c r="L294" s="33">
        <v>0</v>
      </c>
      <c r="M294" s="33">
        <v>0</v>
      </c>
      <c r="N294" s="33">
        <v>0</v>
      </c>
      <c r="O294" s="33">
        <v>0</v>
      </c>
      <c r="P294" s="33">
        <v>0</v>
      </c>
      <c r="Q294" s="33">
        <v>0</v>
      </c>
      <c r="R294" s="33">
        <v>0</v>
      </c>
      <c r="S294" s="33">
        <v>0</v>
      </c>
    </row>
    <row r="295" spans="2:19" x14ac:dyDescent="0.35">
      <c r="B295" s="34"/>
      <c r="C295" s="35"/>
      <c r="D295" s="33" t="s">
        <v>24</v>
      </c>
      <c r="E295" s="34">
        <v>2021</v>
      </c>
      <c r="F295" s="33">
        <v>0</v>
      </c>
      <c r="G295" s="33">
        <v>0</v>
      </c>
      <c r="H295" s="33">
        <v>0</v>
      </c>
      <c r="I295" s="33">
        <v>0</v>
      </c>
      <c r="J295" s="33">
        <v>0</v>
      </c>
      <c r="K295" s="33">
        <v>0</v>
      </c>
      <c r="L295" s="33">
        <v>0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3">
        <v>0</v>
      </c>
      <c r="S295" s="33">
        <v>0</v>
      </c>
    </row>
    <row r="296" spans="2:19" x14ac:dyDescent="0.35">
      <c r="B296" s="34"/>
      <c r="C296" s="35"/>
      <c r="D296" s="33" t="s">
        <v>13</v>
      </c>
      <c r="E296" s="34">
        <v>2022</v>
      </c>
      <c r="F296" s="33">
        <v>0</v>
      </c>
      <c r="G296" s="33">
        <v>0</v>
      </c>
      <c r="H296" s="33">
        <v>0</v>
      </c>
      <c r="I296" s="33">
        <v>0</v>
      </c>
      <c r="J296" s="33">
        <v>0</v>
      </c>
      <c r="K296" s="33">
        <v>0</v>
      </c>
      <c r="L296" s="33">
        <v>0</v>
      </c>
      <c r="M296" s="33">
        <v>0</v>
      </c>
      <c r="N296" s="33">
        <v>0</v>
      </c>
      <c r="O296" s="33">
        <v>0</v>
      </c>
      <c r="P296" s="33">
        <v>0</v>
      </c>
      <c r="Q296" s="33">
        <v>0</v>
      </c>
      <c r="R296" s="33">
        <v>0</v>
      </c>
      <c r="S296" s="33">
        <v>0</v>
      </c>
    </row>
    <row r="297" spans="2:19" x14ac:dyDescent="0.35">
      <c r="B297" s="34"/>
      <c r="C297" s="35"/>
      <c r="D297" s="33" t="s">
        <v>14</v>
      </c>
      <c r="E297" s="34">
        <v>2022</v>
      </c>
      <c r="F297" s="33">
        <v>0</v>
      </c>
      <c r="G297" s="33">
        <v>0</v>
      </c>
      <c r="H297" s="33">
        <v>0</v>
      </c>
      <c r="I297" s="33">
        <v>0</v>
      </c>
      <c r="J297" s="33">
        <v>0</v>
      </c>
      <c r="K297" s="33">
        <v>0</v>
      </c>
      <c r="L297" s="33">
        <v>0</v>
      </c>
      <c r="M297" s="33">
        <v>0</v>
      </c>
      <c r="N297" s="33">
        <v>0</v>
      </c>
      <c r="O297" s="33">
        <v>0</v>
      </c>
      <c r="P297" s="33">
        <v>0</v>
      </c>
      <c r="Q297" s="33">
        <v>0</v>
      </c>
      <c r="R297" s="33">
        <v>0</v>
      </c>
      <c r="S297" s="33">
        <v>0</v>
      </c>
    </row>
    <row r="298" spans="2:19" x14ac:dyDescent="0.35">
      <c r="B298" s="34"/>
      <c r="C298" s="35"/>
      <c r="D298" s="33" t="s">
        <v>15</v>
      </c>
      <c r="E298" s="34">
        <v>2022</v>
      </c>
      <c r="F298" s="33">
        <v>0</v>
      </c>
      <c r="G298" s="33">
        <v>0</v>
      </c>
      <c r="H298" s="33">
        <v>0</v>
      </c>
      <c r="I298" s="33">
        <v>0</v>
      </c>
      <c r="J298" s="33">
        <v>0</v>
      </c>
      <c r="K298" s="33">
        <v>0</v>
      </c>
      <c r="L298" s="33">
        <v>0</v>
      </c>
      <c r="M298" s="33">
        <v>0</v>
      </c>
      <c r="N298" s="33">
        <v>0</v>
      </c>
      <c r="O298" s="33">
        <v>0</v>
      </c>
      <c r="P298" s="33">
        <v>0</v>
      </c>
      <c r="Q298" s="33">
        <v>0</v>
      </c>
      <c r="R298" s="33">
        <v>0</v>
      </c>
      <c r="S298" s="33">
        <v>0</v>
      </c>
    </row>
    <row r="299" spans="2:19" x14ac:dyDescent="0.35">
      <c r="B299" s="34"/>
      <c r="C299" s="35"/>
      <c r="D299" s="33" t="s">
        <v>16</v>
      </c>
      <c r="E299" s="34">
        <v>2022</v>
      </c>
      <c r="F299" s="33">
        <v>0</v>
      </c>
      <c r="G299" s="33">
        <v>0</v>
      </c>
      <c r="H299" s="33">
        <v>0</v>
      </c>
      <c r="I299" s="33">
        <v>0</v>
      </c>
      <c r="J299" s="33">
        <v>0</v>
      </c>
      <c r="K299" s="33">
        <v>0</v>
      </c>
      <c r="L299" s="33">
        <v>0</v>
      </c>
      <c r="M299" s="33">
        <v>0</v>
      </c>
      <c r="N299" s="33">
        <v>0</v>
      </c>
      <c r="O299" s="33">
        <v>0</v>
      </c>
      <c r="P299" s="33">
        <v>0</v>
      </c>
      <c r="Q299" s="33">
        <v>0</v>
      </c>
      <c r="R299" s="33">
        <v>0</v>
      </c>
      <c r="S299" s="33">
        <v>0</v>
      </c>
    </row>
    <row r="300" spans="2:19" x14ac:dyDescent="0.35">
      <c r="B300" s="34"/>
      <c r="C300" s="35"/>
      <c r="D300" s="33" t="s">
        <v>17</v>
      </c>
      <c r="E300" s="34">
        <v>2022</v>
      </c>
      <c r="F300" s="33">
        <v>0</v>
      </c>
      <c r="G300" s="33">
        <v>0</v>
      </c>
      <c r="H300" s="33">
        <v>0</v>
      </c>
      <c r="I300" s="33">
        <v>0</v>
      </c>
      <c r="J300" s="33">
        <v>0</v>
      </c>
      <c r="K300" s="33">
        <v>0</v>
      </c>
      <c r="L300" s="33">
        <v>0</v>
      </c>
      <c r="M300" s="33">
        <v>0</v>
      </c>
      <c r="N300" s="33">
        <v>0</v>
      </c>
      <c r="O300" s="33">
        <v>0</v>
      </c>
      <c r="P300" s="33">
        <v>0</v>
      </c>
      <c r="Q300" s="33">
        <v>0</v>
      </c>
      <c r="R300" s="33">
        <v>0</v>
      </c>
      <c r="S300" s="33">
        <v>0</v>
      </c>
    </row>
    <row r="301" spans="2:19" x14ac:dyDescent="0.35">
      <c r="B301" s="34"/>
      <c r="C301" s="35"/>
      <c r="D301" s="33" t="s">
        <v>18</v>
      </c>
      <c r="E301" s="34">
        <v>2022</v>
      </c>
      <c r="F301" s="33">
        <v>0</v>
      </c>
      <c r="G301" s="33">
        <v>0</v>
      </c>
      <c r="H301" s="33">
        <v>0</v>
      </c>
      <c r="I301" s="33">
        <v>0</v>
      </c>
      <c r="J301" s="33">
        <v>0</v>
      </c>
      <c r="K301" s="33">
        <v>0</v>
      </c>
      <c r="L301" s="33">
        <v>0</v>
      </c>
      <c r="M301" s="33">
        <v>0</v>
      </c>
      <c r="N301" s="33">
        <v>0</v>
      </c>
      <c r="O301" s="33">
        <v>0</v>
      </c>
      <c r="P301" s="33">
        <v>0</v>
      </c>
      <c r="Q301" s="33">
        <v>0</v>
      </c>
      <c r="R301" s="33">
        <v>0</v>
      </c>
      <c r="S301" s="33">
        <v>0</v>
      </c>
    </row>
    <row r="302" spans="2:19" x14ac:dyDescent="0.35">
      <c r="B302" s="34"/>
      <c r="C302" s="35"/>
      <c r="D302" s="33" t="s">
        <v>19</v>
      </c>
      <c r="E302" s="34">
        <v>2022</v>
      </c>
      <c r="F302" s="33">
        <v>0</v>
      </c>
      <c r="G302" s="33">
        <v>0</v>
      </c>
      <c r="H302" s="33">
        <v>0</v>
      </c>
      <c r="I302" s="33">
        <v>0</v>
      </c>
      <c r="J302" s="33">
        <v>0</v>
      </c>
      <c r="K302" s="33">
        <v>0</v>
      </c>
      <c r="L302" s="33">
        <v>0</v>
      </c>
      <c r="M302" s="33">
        <v>0</v>
      </c>
      <c r="N302" s="33">
        <v>6.4999999999999992E-7</v>
      </c>
      <c r="O302" s="33">
        <v>0</v>
      </c>
      <c r="P302" s="33">
        <v>0</v>
      </c>
      <c r="Q302" s="33">
        <v>0</v>
      </c>
      <c r="R302" s="33">
        <v>0</v>
      </c>
      <c r="S302" s="33">
        <v>0</v>
      </c>
    </row>
    <row r="303" spans="2:19" x14ac:dyDescent="0.35">
      <c r="B303" s="34"/>
      <c r="C303" s="35"/>
      <c r="D303" s="33" t="s">
        <v>20</v>
      </c>
      <c r="E303" s="34">
        <v>2022</v>
      </c>
      <c r="F303" s="33">
        <v>0</v>
      </c>
      <c r="G303" s="33">
        <v>0</v>
      </c>
      <c r="H303" s="33">
        <v>0</v>
      </c>
      <c r="I303" s="33">
        <v>0</v>
      </c>
      <c r="J303" s="33">
        <v>0</v>
      </c>
      <c r="K303" s="33">
        <v>0</v>
      </c>
      <c r="L303" s="33">
        <v>0</v>
      </c>
      <c r="M303" s="33">
        <v>0</v>
      </c>
      <c r="N303" s="33">
        <v>0</v>
      </c>
      <c r="O303" s="33">
        <v>0</v>
      </c>
      <c r="P303" s="33">
        <v>0</v>
      </c>
      <c r="Q303" s="33">
        <v>0</v>
      </c>
      <c r="R303" s="33">
        <v>0</v>
      </c>
      <c r="S303" s="33">
        <v>0</v>
      </c>
    </row>
    <row r="304" spans="2:19" x14ac:dyDescent="0.35">
      <c r="B304" s="34"/>
      <c r="C304" s="35"/>
      <c r="D304" s="33" t="s">
        <v>21</v>
      </c>
      <c r="E304" s="34">
        <v>2022</v>
      </c>
      <c r="F304" s="33">
        <v>0</v>
      </c>
      <c r="G304" s="33">
        <v>0</v>
      </c>
      <c r="H304" s="33">
        <v>0</v>
      </c>
      <c r="I304" s="33">
        <v>0</v>
      </c>
      <c r="J304" s="33">
        <v>0</v>
      </c>
      <c r="K304" s="33">
        <v>0</v>
      </c>
      <c r="L304" s="33">
        <v>0</v>
      </c>
      <c r="M304" s="33">
        <v>0</v>
      </c>
      <c r="N304" s="33">
        <v>0</v>
      </c>
      <c r="O304" s="33">
        <v>0</v>
      </c>
      <c r="P304" s="33">
        <v>0</v>
      </c>
      <c r="Q304" s="33">
        <v>0</v>
      </c>
      <c r="R304" s="33">
        <v>0</v>
      </c>
      <c r="S304" s="33">
        <v>0</v>
      </c>
    </row>
    <row r="305" spans="2:19" x14ac:dyDescent="0.35">
      <c r="B305" s="34"/>
      <c r="C305" s="35"/>
      <c r="D305" s="33" t="s">
        <v>22</v>
      </c>
      <c r="E305" s="34">
        <v>2022</v>
      </c>
      <c r="F305" s="33">
        <v>0</v>
      </c>
      <c r="G305" s="33">
        <v>0</v>
      </c>
      <c r="H305" s="33">
        <v>0</v>
      </c>
      <c r="I305" s="33">
        <v>0</v>
      </c>
      <c r="J305" s="33">
        <v>0</v>
      </c>
      <c r="K305" s="33">
        <v>0</v>
      </c>
      <c r="L305" s="33">
        <v>0</v>
      </c>
      <c r="M305" s="33">
        <v>0</v>
      </c>
      <c r="N305" s="33">
        <v>1.0699999999999999E-5</v>
      </c>
      <c r="O305" s="33">
        <v>0</v>
      </c>
      <c r="P305" s="33">
        <v>0</v>
      </c>
      <c r="Q305" s="33">
        <v>0</v>
      </c>
      <c r="R305" s="33">
        <v>0</v>
      </c>
      <c r="S305" s="33">
        <v>0</v>
      </c>
    </row>
    <row r="306" spans="2:19" x14ac:dyDescent="0.35">
      <c r="B306" s="34"/>
      <c r="C306" s="35"/>
      <c r="D306" s="33" t="s">
        <v>23</v>
      </c>
      <c r="E306" s="34">
        <v>2022</v>
      </c>
      <c r="F306" s="33">
        <v>0</v>
      </c>
      <c r="G306" s="33">
        <v>0</v>
      </c>
      <c r="H306" s="33">
        <v>0</v>
      </c>
      <c r="I306" s="33">
        <v>0</v>
      </c>
      <c r="J306" s="33">
        <v>0</v>
      </c>
      <c r="K306" s="33">
        <v>0</v>
      </c>
      <c r="L306" s="33">
        <v>0</v>
      </c>
      <c r="M306" s="33">
        <v>0</v>
      </c>
      <c r="N306" s="2">
        <v>1.8100000000000003E-5</v>
      </c>
      <c r="O306" s="33">
        <v>0</v>
      </c>
      <c r="P306" s="33">
        <v>0</v>
      </c>
      <c r="Q306" s="33">
        <v>0</v>
      </c>
      <c r="R306" s="33">
        <v>0</v>
      </c>
      <c r="S306" s="33">
        <v>0</v>
      </c>
    </row>
    <row r="307" spans="2:19" x14ac:dyDescent="0.35">
      <c r="B307" s="34">
        <v>305</v>
      </c>
      <c r="C307" s="33" t="s">
        <v>63</v>
      </c>
      <c r="D307" s="33" t="s">
        <v>23</v>
      </c>
      <c r="E307" s="34">
        <v>2021</v>
      </c>
      <c r="F307" s="33">
        <v>0</v>
      </c>
      <c r="G307" s="33">
        <v>0</v>
      </c>
      <c r="H307" s="33">
        <v>0</v>
      </c>
      <c r="I307" s="33">
        <v>0</v>
      </c>
      <c r="J307" s="33">
        <v>0</v>
      </c>
      <c r="K307" s="33">
        <v>0</v>
      </c>
      <c r="L307" s="33">
        <v>0</v>
      </c>
      <c r="M307" s="33">
        <v>0</v>
      </c>
      <c r="N307" s="33">
        <v>0</v>
      </c>
      <c r="O307" s="33">
        <v>0</v>
      </c>
      <c r="P307" s="33">
        <v>0</v>
      </c>
      <c r="Q307" s="33">
        <v>0</v>
      </c>
      <c r="R307" s="33">
        <v>0</v>
      </c>
      <c r="S307" s="33">
        <v>0</v>
      </c>
    </row>
    <row r="308" spans="2:19" x14ac:dyDescent="0.35">
      <c r="B308" s="34"/>
      <c r="C308" s="33"/>
      <c r="D308" s="33" t="s">
        <v>24</v>
      </c>
      <c r="E308" s="34">
        <v>2021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3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0</v>
      </c>
      <c r="S308" s="33">
        <v>0</v>
      </c>
    </row>
    <row r="309" spans="2:19" x14ac:dyDescent="0.35">
      <c r="B309" s="34"/>
      <c r="C309" s="33"/>
      <c r="D309" s="33" t="s">
        <v>13</v>
      </c>
      <c r="E309" s="34">
        <v>2022</v>
      </c>
      <c r="F309" s="33">
        <v>0</v>
      </c>
      <c r="G309" s="33">
        <v>0</v>
      </c>
      <c r="H309" s="33">
        <v>0</v>
      </c>
      <c r="I309" s="33">
        <v>0</v>
      </c>
      <c r="J309" s="33">
        <v>0</v>
      </c>
      <c r="K309" s="33">
        <v>0</v>
      </c>
      <c r="L309" s="33">
        <v>0</v>
      </c>
      <c r="M309" s="33">
        <v>0</v>
      </c>
      <c r="N309" s="33">
        <v>0</v>
      </c>
      <c r="O309" s="33">
        <v>0</v>
      </c>
      <c r="P309" s="33">
        <v>0</v>
      </c>
      <c r="Q309" s="33">
        <v>0</v>
      </c>
      <c r="R309" s="33">
        <v>0</v>
      </c>
      <c r="S309" s="33">
        <v>0</v>
      </c>
    </row>
    <row r="310" spans="2:19" x14ac:dyDescent="0.35">
      <c r="B310" s="34"/>
      <c r="C310" s="33"/>
      <c r="D310" s="33" t="s">
        <v>14</v>
      </c>
      <c r="E310" s="34">
        <v>2022</v>
      </c>
      <c r="F310" s="33">
        <v>0</v>
      </c>
      <c r="G310" s="33">
        <v>0</v>
      </c>
      <c r="H310" s="33">
        <v>0</v>
      </c>
      <c r="I310" s="33">
        <v>0</v>
      </c>
      <c r="J310" s="33">
        <v>0</v>
      </c>
      <c r="K310" s="33">
        <v>0</v>
      </c>
      <c r="L310" s="33">
        <v>0</v>
      </c>
      <c r="M310" s="33">
        <v>0</v>
      </c>
      <c r="N310" s="33">
        <v>0</v>
      </c>
      <c r="O310" s="33">
        <v>0</v>
      </c>
      <c r="P310" s="33">
        <v>0</v>
      </c>
      <c r="Q310" s="33">
        <v>0</v>
      </c>
      <c r="R310" s="33">
        <v>0</v>
      </c>
      <c r="S310" s="33">
        <v>0</v>
      </c>
    </row>
    <row r="311" spans="2:19" x14ac:dyDescent="0.35">
      <c r="B311" s="34"/>
      <c r="C311" s="33"/>
      <c r="D311" s="33" t="s">
        <v>15</v>
      </c>
      <c r="E311" s="34">
        <v>2022</v>
      </c>
      <c r="F311" s="33">
        <v>0</v>
      </c>
      <c r="G311" s="33">
        <v>0</v>
      </c>
      <c r="H311" s="33">
        <v>0</v>
      </c>
      <c r="I311" s="33">
        <v>0</v>
      </c>
      <c r="J311" s="33">
        <v>0</v>
      </c>
      <c r="K311" s="33">
        <v>0</v>
      </c>
      <c r="L311" s="33">
        <v>0</v>
      </c>
      <c r="M311" s="33">
        <v>0</v>
      </c>
      <c r="N311" s="33">
        <v>0</v>
      </c>
      <c r="O311" s="33">
        <v>0</v>
      </c>
      <c r="P311" s="33">
        <v>0</v>
      </c>
      <c r="Q311" s="33">
        <v>0</v>
      </c>
      <c r="R311" s="33">
        <v>0</v>
      </c>
      <c r="S311" s="33">
        <v>0</v>
      </c>
    </row>
    <row r="312" spans="2:19" x14ac:dyDescent="0.35">
      <c r="B312" s="34"/>
      <c r="C312" s="33"/>
      <c r="D312" s="33" t="s">
        <v>16</v>
      </c>
      <c r="E312" s="34">
        <v>2022</v>
      </c>
      <c r="F312" s="33">
        <v>0</v>
      </c>
      <c r="G312" s="33">
        <v>0</v>
      </c>
      <c r="H312" s="33">
        <v>0</v>
      </c>
      <c r="I312" s="33">
        <v>0</v>
      </c>
      <c r="J312" s="33">
        <v>0</v>
      </c>
      <c r="K312" s="33">
        <v>0</v>
      </c>
      <c r="L312" s="33">
        <v>0</v>
      </c>
      <c r="M312" s="33">
        <v>0</v>
      </c>
      <c r="N312" s="33">
        <v>0</v>
      </c>
      <c r="O312" s="33">
        <v>0</v>
      </c>
      <c r="P312" s="33">
        <v>0</v>
      </c>
      <c r="Q312" s="33">
        <v>0</v>
      </c>
      <c r="R312" s="33">
        <v>0</v>
      </c>
      <c r="S312" s="33">
        <v>0</v>
      </c>
    </row>
    <row r="313" spans="2:19" x14ac:dyDescent="0.35">
      <c r="B313" s="34"/>
      <c r="C313" s="33"/>
      <c r="D313" s="33" t="s">
        <v>17</v>
      </c>
      <c r="E313" s="34">
        <v>2022</v>
      </c>
      <c r="F313" s="33">
        <v>0</v>
      </c>
      <c r="G313" s="33">
        <v>0</v>
      </c>
      <c r="H313" s="33">
        <v>0</v>
      </c>
      <c r="I313" s="33">
        <v>0</v>
      </c>
      <c r="J313" s="33">
        <v>0</v>
      </c>
      <c r="K313" s="33">
        <v>0</v>
      </c>
      <c r="L313" s="33">
        <v>0</v>
      </c>
      <c r="M313" s="33">
        <v>0</v>
      </c>
      <c r="N313" s="33">
        <v>0</v>
      </c>
      <c r="O313" s="33">
        <v>0</v>
      </c>
      <c r="P313" s="33">
        <v>0</v>
      </c>
      <c r="Q313" s="33">
        <v>0</v>
      </c>
      <c r="R313" s="33">
        <v>0</v>
      </c>
      <c r="S313" s="33">
        <v>0</v>
      </c>
    </row>
    <row r="314" spans="2:19" x14ac:dyDescent="0.35">
      <c r="B314" s="34"/>
      <c r="C314" s="33"/>
      <c r="D314" s="33" t="s">
        <v>18</v>
      </c>
      <c r="E314" s="34">
        <v>2022</v>
      </c>
      <c r="F314" s="33">
        <v>0</v>
      </c>
      <c r="G314" s="33">
        <v>0</v>
      </c>
      <c r="H314" s="33">
        <v>0</v>
      </c>
      <c r="I314" s="33">
        <v>0</v>
      </c>
      <c r="J314" s="33">
        <v>0</v>
      </c>
      <c r="K314" s="33">
        <v>0</v>
      </c>
      <c r="L314" s="33">
        <v>0</v>
      </c>
      <c r="M314" s="33">
        <v>0</v>
      </c>
      <c r="N314" s="33">
        <v>0</v>
      </c>
      <c r="O314" s="33">
        <v>0</v>
      </c>
      <c r="P314" s="33">
        <v>0</v>
      </c>
      <c r="Q314" s="33">
        <v>0</v>
      </c>
      <c r="R314" s="33">
        <v>0</v>
      </c>
      <c r="S314" s="33">
        <v>0</v>
      </c>
    </row>
    <row r="315" spans="2:19" x14ac:dyDescent="0.35">
      <c r="B315" s="34"/>
      <c r="C315" s="33"/>
      <c r="D315" s="33" t="s">
        <v>19</v>
      </c>
      <c r="E315" s="34">
        <v>2022</v>
      </c>
      <c r="F315" s="33">
        <v>0</v>
      </c>
      <c r="G315" s="33">
        <v>0</v>
      </c>
      <c r="H315" s="33">
        <v>0</v>
      </c>
      <c r="I315" s="33">
        <v>0</v>
      </c>
      <c r="J315" s="33">
        <v>0</v>
      </c>
      <c r="K315" s="33">
        <v>0</v>
      </c>
      <c r="L315" s="33">
        <v>0</v>
      </c>
      <c r="M315" s="33">
        <v>0</v>
      </c>
      <c r="N315" s="33">
        <v>0</v>
      </c>
      <c r="O315" s="33">
        <v>0</v>
      </c>
      <c r="P315" s="33">
        <v>0</v>
      </c>
      <c r="Q315" s="33">
        <v>0</v>
      </c>
      <c r="R315" s="33">
        <v>0</v>
      </c>
      <c r="S315" s="33">
        <v>0</v>
      </c>
    </row>
    <row r="316" spans="2:19" x14ac:dyDescent="0.35">
      <c r="B316" s="34"/>
      <c r="C316" s="33"/>
      <c r="D316" s="33" t="s">
        <v>20</v>
      </c>
      <c r="E316" s="34">
        <v>2022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3">
        <v>0</v>
      </c>
      <c r="L316" s="33">
        <v>0</v>
      </c>
      <c r="M316" s="33">
        <v>0</v>
      </c>
      <c r="N316" s="33">
        <v>0</v>
      </c>
      <c r="O316" s="33">
        <v>0</v>
      </c>
      <c r="P316" s="33">
        <v>0</v>
      </c>
      <c r="Q316" s="33">
        <v>0</v>
      </c>
      <c r="R316" s="33">
        <v>0</v>
      </c>
      <c r="S316" s="33">
        <v>0</v>
      </c>
    </row>
    <row r="317" spans="2:19" x14ac:dyDescent="0.35">
      <c r="B317" s="34"/>
      <c r="C317" s="33"/>
      <c r="D317" s="33" t="s">
        <v>21</v>
      </c>
      <c r="E317" s="34">
        <v>2022</v>
      </c>
      <c r="F317" s="33">
        <v>0</v>
      </c>
      <c r="G317" s="33">
        <v>0</v>
      </c>
      <c r="H317" s="33">
        <v>0</v>
      </c>
      <c r="I317" s="33">
        <v>0</v>
      </c>
      <c r="J317" s="33">
        <v>0</v>
      </c>
      <c r="K317" s="33">
        <v>0</v>
      </c>
      <c r="L317" s="33">
        <v>0</v>
      </c>
      <c r="M317" s="33">
        <v>0</v>
      </c>
      <c r="N317" s="33">
        <v>0</v>
      </c>
      <c r="O317" s="33">
        <v>0</v>
      </c>
      <c r="P317" s="33">
        <v>0</v>
      </c>
      <c r="Q317" s="33">
        <v>0</v>
      </c>
      <c r="R317" s="33">
        <v>0</v>
      </c>
      <c r="S317" s="33">
        <v>0</v>
      </c>
    </row>
    <row r="318" spans="2:19" x14ac:dyDescent="0.35">
      <c r="B318" s="34"/>
      <c r="C318" s="33"/>
      <c r="D318" s="33" t="s">
        <v>22</v>
      </c>
      <c r="E318" s="34">
        <v>2022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33">
        <v>0</v>
      </c>
      <c r="P318" s="33">
        <v>0</v>
      </c>
      <c r="Q318" s="33">
        <v>0</v>
      </c>
      <c r="R318" s="33">
        <v>0</v>
      </c>
      <c r="S318" s="33">
        <v>0</v>
      </c>
    </row>
    <row r="319" spans="2:19" x14ac:dyDescent="0.35">
      <c r="B319" s="34"/>
      <c r="C319" s="33"/>
      <c r="D319" s="33" t="s">
        <v>23</v>
      </c>
      <c r="E319" s="34">
        <v>2022</v>
      </c>
      <c r="F319" s="33">
        <v>0</v>
      </c>
      <c r="G319" s="33">
        <v>0</v>
      </c>
      <c r="H319" s="33">
        <v>0</v>
      </c>
      <c r="I319" s="33">
        <v>0</v>
      </c>
      <c r="J319" s="33">
        <v>0</v>
      </c>
      <c r="K319" s="33">
        <v>0</v>
      </c>
      <c r="L319" s="33">
        <v>0</v>
      </c>
      <c r="M319" s="33">
        <v>0</v>
      </c>
      <c r="N319" s="33">
        <v>0</v>
      </c>
      <c r="O319" s="33">
        <v>0</v>
      </c>
      <c r="P319" s="33">
        <v>0</v>
      </c>
      <c r="Q319" s="33">
        <v>0</v>
      </c>
      <c r="R319" s="33">
        <v>0</v>
      </c>
      <c r="S319" s="33">
        <v>0</v>
      </c>
    </row>
    <row r="320" spans="2:19" ht="43.5" x14ac:dyDescent="0.35">
      <c r="B320" s="35" t="s">
        <v>62</v>
      </c>
      <c r="C320" s="35" t="s">
        <v>61</v>
      </c>
      <c r="D320" s="33" t="s">
        <v>23</v>
      </c>
      <c r="E320" s="34">
        <v>2021</v>
      </c>
      <c r="F320" s="33">
        <v>0</v>
      </c>
      <c r="G320" s="33">
        <v>0</v>
      </c>
      <c r="H320" s="33">
        <v>0</v>
      </c>
      <c r="I320" s="33">
        <v>0</v>
      </c>
      <c r="J320" s="33">
        <v>0</v>
      </c>
      <c r="K320" s="33">
        <v>0</v>
      </c>
      <c r="L320" s="33">
        <v>0</v>
      </c>
      <c r="M320" s="33">
        <v>0</v>
      </c>
      <c r="N320" s="33">
        <v>0</v>
      </c>
      <c r="O320" s="33">
        <v>0</v>
      </c>
      <c r="P320" s="33">
        <v>0</v>
      </c>
      <c r="Q320" s="33">
        <v>0</v>
      </c>
      <c r="R320" s="33">
        <v>0</v>
      </c>
      <c r="S320" s="33">
        <v>0</v>
      </c>
    </row>
    <row r="321" spans="2:19" x14ac:dyDescent="0.35">
      <c r="B321" s="35"/>
      <c r="C321" s="35"/>
      <c r="D321" s="33" t="s">
        <v>24</v>
      </c>
      <c r="E321" s="34">
        <v>2021</v>
      </c>
      <c r="F321" s="33">
        <v>0</v>
      </c>
      <c r="G321" s="33">
        <v>0</v>
      </c>
      <c r="H321" s="33">
        <v>0</v>
      </c>
      <c r="I321" s="33">
        <v>0</v>
      </c>
      <c r="J321" s="33">
        <v>0</v>
      </c>
      <c r="K321" s="33">
        <v>0</v>
      </c>
      <c r="L321" s="33">
        <v>0</v>
      </c>
      <c r="M321" s="33">
        <v>0</v>
      </c>
      <c r="N321" s="33">
        <v>0</v>
      </c>
      <c r="O321" s="33">
        <v>0</v>
      </c>
      <c r="P321" s="33">
        <v>0</v>
      </c>
      <c r="Q321" s="33">
        <v>0</v>
      </c>
      <c r="R321" s="33">
        <v>0</v>
      </c>
      <c r="S321" s="33">
        <v>0</v>
      </c>
    </row>
    <row r="322" spans="2:19" x14ac:dyDescent="0.35">
      <c r="B322" s="35"/>
      <c r="C322" s="35"/>
      <c r="D322" s="33" t="s">
        <v>13</v>
      </c>
      <c r="E322" s="34">
        <v>2022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33">
        <v>0</v>
      </c>
      <c r="P322" s="33">
        <v>0</v>
      </c>
      <c r="Q322" s="33">
        <v>0</v>
      </c>
      <c r="R322" s="33">
        <v>0</v>
      </c>
      <c r="S322" s="33">
        <v>0</v>
      </c>
    </row>
    <row r="323" spans="2:19" x14ac:dyDescent="0.35">
      <c r="B323" s="35"/>
      <c r="C323" s="35"/>
      <c r="D323" s="33" t="s">
        <v>14</v>
      </c>
      <c r="E323" s="34">
        <v>2022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3">
        <v>0</v>
      </c>
      <c r="S323" s="33">
        <v>0</v>
      </c>
    </row>
    <row r="324" spans="2:19" x14ac:dyDescent="0.35">
      <c r="B324" s="35"/>
      <c r="C324" s="35"/>
      <c r="D324" s="33" t="s">
        <v>15</v>
      </c>
      <c r="E324" s="34">
        <v>2022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3">
        <v>0</v>
      </c>
      <c r="S324" s="33">
        <v>0</v>
      </c>
    </row>
    <row r="325" spans="2:19" x14ac:dyDescent="0.35">
      <c r="B325" s="35"/>
      <c r="C325" s="35"/>
      <c r="D325" s="33" t="s">
        <v>16</v>
      </c>
      <c r="E325" s="34">
        <v>2022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33">
        <v>0</v>
      </c>
      <c r="P325" s="33">
        <v>0</v>
      </c>
      <c r="Q325" s="33">
        <v>0</v>
      </c>
      <c r="R325" s="33">
        <v>0</v>
      </c>
      <c r="S325" s="33">
        <v>0</v>
      </c>
    </row>
    <row r="326" spans="2:19" x14ac:dyDescent="0.35">
      <c r="B326" s="35"/>
      <c r="C326" s="35"/>
      <c r="D326" s="33" t="s">
        <v>17</v>
      </c>
      <c r="E326" s="34">
        <v>2022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33">
        <v>0</v>
      </c>
      <c r="P326" s="33">
        <v>0</v>
      </c>
      <c r="Q326" s="33">
        <v>0</v>
      </c>
      <c r="R326" s="33">
        <v>0</v>
      </c>
      <c r="S326" s="33">
        <v>0</v>
      </c>
    </row>
    <row r="327" spans="2:19" x14ac:dyDescent="0.35">
      <c r="B327" s="35"/>
      <c r="C327" s="35"/>
      <c r="D327" s="33" t="s">
        <v>18</v>
      </c>
      <c r="E327" s="34">
        <v>2022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3">
        <v>0</v>
      </c>
      <c r="S327" s="33">
        <v>0</v>
      </c>
    </row>
    <row r="328" spans="2:19" x14ac:dyDescent="0.35">
      <c r="B328" s="35"/>
      <c r="C328" s="35"/>
      <c r="D328" s="33" t="s">
        <v>19</v>
      </c>
      <c r="E328" s="34">
        <v>2022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6.9599999999999998E-5</v>
      </c>
      <c r="O328" s="33">
        <v>0</v>
      </c>
      <c r="P328" s="33">
        <v>0</v>
      </c>
      <c r="Q328" s="33">
        <v>0</v>
      </c>
      <c r="R328" s="33">
        <v>0</v>
      </c>
      <c r="S328" s="33">
        <v>0</v>
      </c>
    </row>
    <row r="329" spans="2:19" x14ac:dyDescent="0.35">
      <c r="B329" s="35"/>
      <c r="C329" s="35"/>
      <c r="D329" s="33" t="s">
        <v>20</v>
      </c>
      <c r="E329" s="34">
        <v>2022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33">
        <v>0</v>
      </c>
      <c r="P329" s="33">
        <v>0</v>
      </c>
      <c r="Q329" s="33">
        <v>0</v>
      </c>
      <c r="R329" s="33">
        <v>0</v>
      </c>
      <c r="S329" s="33">
        <v>0</v>
      </c>
    </row>
    <row r="330" spans="2:19" x14ac:dyDescent="0.35">
      <c r="B330" s="35"/>
      <c r="C330" s="35"/>
      <c r="D330" s="33" t="s">
        <v>21</v>
      </c>
      <c r="E330" s="34">
        <v>2022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3">
        <v>0</v>
      </c>
      <c r="S330" s="33">
        <v>0</v>
      </c>
    </row>
    <row r="331" spans="2:19" x14ac:dyDescent="0.35">
      <c r="B331" s="35"/>
      <c r="C331" s="35"/>
      <c r="D331" s="33" t="s">
        <v>22</v>
      </c>
      <c r="E331" s="34">
        <v>2022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5.2799999999999996E-5</v>
      </c>
      <c r="O331" s="33">
        <v>0</v>
      </c>
      <c r="P331" s="33">
        <v>0</v>
      </c>
      <c r="Q331" s="33">
        <v>0</v>
      </c>
      <c r="R331" s="33">
        <v>0</v>
      </c>
      <c r="S331" s="33">
        <v>0</v>
      </c>
    </row>
    <row r="332" spans="2:19" x14ac:dyDescent="0.35">
      <c r="B332" s="35"/>
      <c r="C332" s="35"/>
      <c r="D332" s="33" t="s">
        <v>23</v>
      </c>
      <c r="E332" s="34">
        <v>2022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6.8949999999999995E-5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</row>
    <row r="333" spans="2:19" x14ac:dyDescent="0.35">
      <c r="B333" s="33" t="s">
        <v>60</v>
      </c>
      <c r="C333" s="33" t="s">
        <v>59</v>
      </c>
      <c r="D333" s="33" t="s">
        <v>23</v>
      </c>
      <c r="E333" s="34">
        <v>2021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33">
        <v>0</v>
      </c>
      <c r="P333" s="33">
        <v>0</v>
      </c>
      <c r="Q333" s="33">
        <v>0</v>
      </c>
      <c r="R333" s="33">
        <v>0</v>
      </c>
      <c r="S333" s="33">
        <v>0</v>
      </c>
    </row>
    <row r="334" spans="2:19" x14ac:dyDescent="0.35">
      <c r="B334" s="33"/>
      <c r="C334" s="33"/>
      <c r="D334" s="33" t="s">
        <v>24</v>
      </c>
      <c r="E334" s="34">
        <v>2021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3">
        <v>0</v>
      </c>
      <c r="S334" s="33">
        <v>0</v>
      </c>
    </row>
    <row r="335" spans="2:19" x14ac:dyDescent="0.35">
      <c r="B335" s="33"/>
      <c r="C335" s="33"/>
      <c r="D335" s="33" t="s">
        <v>13</v>
      </c>
      <c r="E335" s="34">
        <v>2022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33">
        <v>0</v>
      </c>
      <c r="P335" s="33">
        <v>0</v>
      </c>
      <c r="Q335" s="33">
        <v>0</v>
      </c>
      <c r="R335" s="33">
        <v>0</v>
      </c>
      <c r="S335" s="33">
        <v>0</v>
      </c>
    </row>
    <row r="336" spans="2:19" x14ac:dyDescent="0.35">
      <c r="B336" s="33"/>
      <c r="C336" s="33"/>
      <c r="D336" s="33" t="s">
        <v>14</v>
      </c>
      <c r="E336" s="34">
        <v>2022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3">
        <v>0</v>
      </c>
      <c r="S336" s="33">
        <v>0</v>
      </c>
    </row>
    <row r="337" spans="2:19" x14ac:dyDescent="0.35">
      <c r="B337" s="33"/>
      <c r="C337" s="33"/>
      <c r="D337" s="33" t="s">
        <v>15</v>
      </c>
      <c r="E337" s="34">
        <v>2022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33">
        <v>0</v>
      </c>
      <c r="P337" s="33">
        <v>0</v>
      </c>
      <c r="Q337" s="33">
        <v>0</v>
      </c>
      <c r="R337" s="33">
        <v>0</v>
      </c>
      <c r="S337" s="33">
        <v>0</v>
      </c>
    </row>
    <row r="338" spans="2:19" x14ac:dyDescent="0.35">
      <c r="B338" s="33"/>
      <c r="C338" s="33"/>
      <c r="D338" s="33" t="s">
        <v>16</v>
      </c>
      <c r="E338" s="34">
        <v>2022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3">
        <v>0</v>
      </c>
      <c r="S338" s="33">
        <v>0</v>
      </c>
    </row>
    <row r="339" spans="2:19" x14ac:dyDescent="0.35">
      <c r="B339" s="33"/>
      <c r="C339" s="33"/>
      <c r="D339" s="33" t="s">
        <v>17</v>
      </c>
      <c r="E339" s="34">
        <v>2022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3">
        <v>0</v>
      </c>
      <c r="S339" s="33">
        <v>0</v>
      </c>
    </row>
    <row r="340" spans="2:19" x14ac:dyDescent="0.35">
      <c r="B340" s="33"/>
      <c r="C340" s="33"/>
      <c r="D340" s="33" t="s">
        <v>18</v>
      </c>
      <c r="E340" s="34">
        <v>2022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33">
        <v>0</v>
      </c>
      <c r="P340" s="33">
        <v>0</v>
      </c>
      <c r="Q340" s="33">
        <v>0</v>
      </c>
      <c r="R340" s="33">
        <v>0</v>
      </c>
      <c r="S340" s="33">
        <v>0</v>
      </c>
    </row>
    <row r="341" spans="2:19" x14ac:dyDescent="0.35">
      <c r="B341" s="33"/>
      <c r="C341" s="33"/>
      <c r="D341" s="33" t="s">
        <v>19</v>
      </c>
      <c r="E341" s="34">
        <v>2022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3">
        <v>0</v>
      </c>
      <c r="S341" s="33">
        <v>0</v>
      </c>
    </row>
    <row r="342" spans="2:19" x14ac:dyDescent="0.35">
      <c r="B342" s="33"/>
      <c r="C342" s="33"/>
      <c r="D342" s="33" t="s">
        <v>20</v>
      </c>
      <c r="E342" s="34">
        <v>2022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3">
        <v>0</v>
      </c>
      <c r="S342" s="33">
        <v>0</v>
      </c>
    </row>
    <row r="343" spans="2:19" x14ac:dyDescent="0.35">
      <c r="B343" s="33"/>
      <c r="C343" s="33"/>
      <c r="D343" s="33" t="s">
        <v>21</v>
      </c>
      <c r="E343" s="34">
        <v>2022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3">
        <v>0</v>
      </c>
      <c r="S343" s="33">
        <v>0</v>
      </c>
    </row>
    <row r="344" spans="2:19" x14ac:dyDescent="0.35">
      <c r="B344" s="33"/>
      <c r="C344" s="33"/>
      <c r="D344" s="33" t="s">
        <v>22</v>
      </c>
      <c r="E344" s="34">
        <v>2022</v>
      </c>
      <c r="F344" s="33">
        <v>0</v>
      </c>
      <c r="G344" s="33">
        <v>0</v>
      </c>
      <c r="H344" s="33">
        <v>0</v>
      </c>
      <c r="I344" s="33">
        <v>0</v>
      </c>
      <c r="J344" s="33">
        <v>0</v>
      </c>
      <c r="K344" s="33">
        <v>0</v>
      </c>
      <c r="L344" s="33">
        <v>0</v>
      </c>
      <c r="M344" s="33">
        <v>0</v>
      </c>
      <c r="N344" s="33">
        <v>0</v>
      </c>
      <c r="O344" s="33">
        <v>0</v>
      </c>
      <c r="P344" s="33">
        <v>0</v>
      </c>
      <c r="Q344" s="33">
        <v>0</v>
      </c>
      <c r="R344" s="33">
        <v>0</v>
      </c>
      <c r="S344" s="33">
        <v>0</v>
      </c>
    </row>
    <row r="345" spans="2:19" x14ac:dyDescent="0.35">
      <c r="B345" s="34"/>
      <c r="C345" s="33"/>
      <c r="D345" s="33" t="s">
        <v>23</v>
      </c>
      <c r="E345" s="34">
        <v>2022</v>
      </c>
      <c r="F345" s="33">
        <v>0</v>
      </c>
      <c r="G345" s="33">
        <v>0</v>
      </c>
      <c r="H345" s="33">
        <v>0</v>
      </c>
      <c r="I345" s="33">
        <v>0</v>
      </c>
      <c r="J345" s="33">
        <v>0</v>
      </c>
      <c r="K345" s="33">
        <v>0</v>
      </c>
      <c r="L345" s="33">
        <v>0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3">
        <v>0</v>
      </c>
      <c r="S345" s="33">
        <v>0</v>
      </c>
    </row>
    <row r="346" spans="2:19" x14ac:dyDescent="0.35">
      <c r="B346" s="34">
        <v>501</v>
      </c>
      <c r="C346" s="33" t="s">
        <v>58</v>
      </c>
      <c r="D346" s="33" t="s">
        <v>23</v>
      </c>
      <c r="E346" s="34">
        <v>2021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33">
        <v>0</v>
      </c>
      <c r="O346" s="33">
        <v>0</v>
      </c>
      <c r="P346" s="33">
        <v>0.45007428571428576</v>
      </c>
      <c r="Q346" s="33">
        <v>0</v>
      </c>
      <c r="R346" s="33">
        <v>0</v>
      </c>
      <c r="S346" s="33">
        <v>11.251857142857142</v>
      </c>
    </row>
    <row r="347" spans="2:19" x14ac:dyDescent="0.35">
      <c r="B347" s="34"/>
      <c r="C347" s="33"/>
      <c r="D347" s="33" t="s">
        <v>24</v>
      </c>
      <c r="E347" s="34">
        <v>2021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33">
        <v>0</v>
      </c>
      <c r="O347" s="33">
        <v>0</v>
      </c>
      <c r="P347" s="33">
        <v>0.45007428571428576</v>
      </c>
      <c r="Q347" s="33">
        <v>0</v>
      </c>
      <c r="R347" s="33">
        <v>0</v>
      </c>
      <c r="S347" s="33">
        <v>11.251857142857142</v>
      </c>
    </row>
    <row r="348" spans="2:19" x14ac:dyDescent="0.35">
      <c r="B348" s="34"/>
      <c r="C348" s="33"/>
      <c r="D348" s="33" t="s">
        <v>13</v>
      </c>
      <c r="E348" s="34">
        <v>2022</v>
      </c>
      <c r="F348" s="33">
        <v>0</v>
      </c>
      <c r="G348" s="33">
        <v>0</v>
      </c>
      <c r="H348" s="33">
        <v>0</v>
      </c>
      <c r="I348" s="33">
        <v>0</v>
      </c>
      <c r="J348" s="33">
        <v>0</v>
      </c>
      <c r="K348" s="33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0.77390772450386214</v>
      </c>
      <c r="Q348" s="33">
        <v>0</v>
      </c>
      <c r="R348" s="33">
        <v>0</v>
      </c>
      <c r="S348" s="33">
        <v>19.347693112596552</v>
      </c>
    </row>
    <row r="349" spans="2:19" x14ac:dyDescent="0.35">
      <c r="B349" s="34"/>
      <c r="C349" s="33"/>
      <c r="D349" s="33" t="s">
        <v>14</v>
      </c>
      <c r="E349" s="34">
        <v>2022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33">
        <v>0</v>
      </c>
      <c r="O349" s="33">
        <v>0</v>
      </c>
      <c r="P349" s="33">
        <v>0.77390772450386214</v>
      </c>
      <c r="Q349" s="33">
        <v>0</v>
      </c>
      <c r="R349" s="33">
        <v>0</v>
      </c>
      <c r="S349" s="33">
        <v>19.347693112596552</v>
      </c>
    </row>
    <row r="350" spans="2:19" x14ac:dyDescent="0.35">
      <c r="B350" s="34"/>
      <c r="C350" s="33"/>
      <c r="D350" s="33" t="s">
        <v>15</v>
      </c>
      <c r="E350" s="34">
        <v>2022</v>
      </c>
      <c r="F350" s="33">
        <v>0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0.77390772450386214</v>
      </c>
      <c r="Q350" s="33">
        <v>0</v>
      </c>
      <c r="R350" s="33">
        <v>0</v>
      </c>
      <c r="S350" s="33">
        <v>19.347693112596552</v>
      </c>
    </row>
    <row r="351" spans="2:19" x14ac:dyDescent="0.35">
      <c r="B351" s="34"/>
      <c r="C351" s="33"/>
      <c r="D351" s="33" t="s">
        <v>16</v>
      </c>
      <c r="E351" s="34">
        <v>2022</v>
      </c>
      <c r="F351" s="33">
        <v>0</v>
      </c>
      <c r="G351" s="33">
        <v>0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v>0</v>
      </c>
      <c r="P351" s="33">
        <v>0.77390772450386214</v>
      </c>
      <c r="Q351" s="33">
        <v>0</v>
      </c>
      <c r="R351" s="33">
        <v>0</v>
      </c>
      <c r="S351" s="33">
        <v>19.347693112596552</v>
      </c>
    </row>
    <row r="352" spans="2:19" x14ac:dyDescent="0.35">
      <c r="B352" s="34"/>
      <c r="C352" s="33"/>
      <c r="D352" s="33" t="s">
        <v>17</v>
      </c>
      <c r="E352" s="34">
        <v>2022</v>
      </c>
      <c r="F352" s="33">
        <v>0</v>
      </c>
      <c r="G352" s="33">
        <v>0</v>
      </c>
      <c r="H352" s="33">
        <v>0</v>
      </c>
      <c r="I352" s="33">
        <v>0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33">
        <v>0</v>
      </c>
      <c r="P352" s="33">
        <v>0.77390772450386214</v>
      </c>
      <c r="Q352" s="33">
        <v>0</v>
      </c>
      <c r="R352" s="33">
        <v>0</v>
      </c>
      <c r="S352" s="33">
        <v>19.347693112596552</v>
      </c>
    </row>
    <row r="353" spans="2:19" x14ac:dyDescent="0.35">
      <c r="B353" s="34"/>
      <c r="C353" s="33"/>
      <c r="D353" s="33" t="s">
        <v>18</v>
      </c>
      <c r="E353" s="34">
        <v>2022</v>
      </c>
      <c r="F353" s="33">
        <v>0</v>
      </c>
      <c r="G353" s="33">
        <v>0</v>
      </c>
      <c r="H353" s="33">
        <v>0</v>
      </c>
      <c r="I353" s="33">
        <v>0</v>
      </c>
      <c r="J353" s="33">
        <v>0</v>
      </c>
      <c r="K353" s="33">
        <v>0</v>
      </c>
      <c r="L353" s="33">
        <v>0</v>
      </c>
      <c r="M353" s="33">
        <v>0</v>
      </c>
      <c r="N353" s="33">
        <v>0</v>
      </c>
      <c r="O353" s="33">
        <v>0</v>
      </c>
      <c r="P353" s="33">
        <v>0.77390772450386214</v>
      </c>
      <c r="Q353" s="33">
        <v>0</v>
      </c>
      <c r="R353" s="33">
        <v>0</v>
      </c>
      <c r="S353" s="33">
        <v>19.347693112596552</v>
      </c>
    </row>
    <row r="354" spans="2:19" x14ac:dyDescent="0.35">
      <c r="B354" s="34"/>
      <c r="C354" s="33"/>
      <c r="D354" s="33" t="s">
        <v>19</v>
      </c>
      <c r="E354" s="34">
        <v>2022</v>
      </c>
      <c r="F354" s="33">
        <v>0</v>
      </c>
      <c r="G354" s="33">
        <v>0</v>
      </c>
      <c r="H354" s="33">
        <v>0</v>
      </c>
      <c r="I354" s="33">
        <v>0</v>
      </c>
      <c r="J354" s="33">
        <v>0</v>
      </c>
      <c r="K354" s="33">
        <v>0</v>
      </c>
      <c r="L354" s="33">
        <v>0</v>
      </c>
      <c r="M354" s="33">
        <v>0</v>
      </c>
      <c r="N354" s="33">
        <v>0</v>
      </c>
      <c r="O354" s="33">
        <v>0</v>
      </c>
      <c r="P354" s="33">
        <v>0.77390772450386214</v>
      </c>
      <c r="Q354" s="33">
        <v>0</v>
      </c>
      <c r="R354" s="33">
        <v>0</v>
      </c>
      <c r="S354" s="33">
        <v>19.347693112596552</v>
      </c>
    </row>
    <row r="355" spans="2:19" x14ac:dyDescent="0.35">
      <c r="B355" s="34"/>
      <c r="C355" s="33"/>
      <c r="D355" s="33" t="s">
        <v>20</v>
      </c>
      <c r="E355" s="34">
        <v>2022</v>
      </c>
      <c r="F355" s="33">
        <v>0</v>
      </c>
      <c r="G355" s="33">
        <v>0</v>
      </c>
      <c r="H355" s="33">
        <v>0</v>
      </c>
      <c r="I355" s="33">
        <v>0</v>
      </c>
      <c r="J355" s="33">
        <v>0</v>
      </c>
      <c r="K355" s="33">
        <v>0</v>
      </c>
      <c r="L355" s="33">
        <v>0</v>
      </c>
      <c r="M355" s="33">
        <v>0</v>
      </c>
      <c r="N355" s="33">
        <v>0</v>
      </c>
      <c r="O355" s="33">
        <v>0</v>
      </c>
      <c r="P355" s="33">
        <v>0.77390772450386214</v>
      </c>
      <c r="Q355" s="33">
        <v>0</v>
      </c>
      <c r="R355" s="33">
        <v>0</v>
      </c>
      <c r="S355" s="33">
        <v>19.347693112596552</v>
      </c>
    </row>
    <row r="356" spans="2:19" x14ac:dyDescent="0.35">
      <c r="B356" s="34"/>
      <c r="C356" s="33"/>
      <c r="D356" s="33" t="s">
        <v>21</v>
      </c>
      <c r="E356" s="34">
        <v>2022</v>
      </c>
      <c r="F356" s="33">
        <v>8.9633417118455527E-3</v>
      </c>
      <c r="G356" s="33">
        <v>0</v>
      </c>
      <c r="H356" s="33">
        <v>0</v>
      </c>
      <c r="I356" s="33">
        <v>0</v>
      </c>
      <c r="J356" s="33">
        <v>0</v>
      </c>
      <c r="K356" s="33">
        <v>0</v>
      </c>
      <c r="L356" s="33">
        <v>0</v>
      </c>
      <c r="M356" s="33">
        <v>0</v>
      </c>
      <c r="N356" s="33">
        <v>14.989968476066599</v>
      </c>
      <c r="O356" s="33">
        <v>0</v>
      </c>
      <c r="P356" s="33">
        <v>1.9289202244183632</v>
      </c>
      <c r="Q356" s="33">
        <v>0</v>
      </c>
      <c r="R356" s="33">
        <v>2.5355238181536173</v>
      </c>
      <c r="S356" s="33">
        <v>48.223005610459083</v>
      </c>
    </row>
    <row r="357" spans="2:19" x14ac:dyDescent="0.35">
      <c r="B357" s="34"/>
      <c r="C357" s="33"/>
      <c r="D357" s="33" t="s">
        <v>22</v>
      </c>
      <c r="E357" s="34">
        <v>2022</v>
      </c>
      <c r="F357" s="33">
        <v>8.9633417118455527E-3</v>
      </c>
      <c r="G357" s="33">
        <v>0</v>
      </c>
      <c r="H357" s="33">
        <v>0</v>
      </c>
      <c r="I357" s="33">
        <v>0</v>
      </c>
      <c r="J357" s="33">
        <v>0</v>
      </c>
      <c r="K357" s="33">
        <v>0</v>
      </c>
      <c r="L357" s="33">
        <v>0</v>
      </c>
      <c r="M357" s="33">
        <v>0</v>
      </c>
      <c r="N357" s="33">
        <v>14.989968476066599</v>
      </c>
      <c r="O357" s="33">
        <v>0</v>
      </c>
      <c r="P357" s="33">
        <v>1.9289202244183632</v>
      </c>
      <c r="Q357" s="33">
        <v>0</v>
      </c>
      <c r="R357" s="33">
        <v>2.5355238181536173</v>
      </c>
      <c r="S357" s="33">
        <v>48.223005610459083</v>
      </c>
    </row>
    <row r="358" spans="2:19" x14ac:dyDescent="0.35">
      <c r="B358" s="34"/>
      <c r="C358" s="33"/>
      <c r="D358" s="33" t="s">
        <v>23</v>
      </c>
      <c r="E358" s="34">
        <v>2022</v>
      </c>
      <c r="F358" s="2">
        <v>8.9633417118455527E-3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14.989968476066599</v>
      </c>
      <c r="O358" s="2">
        <v>0</v>
      </c>
      <c r="P358" s="2">
        <v>1.9289202244183632</v>
      </c>
      <c r="Q358" s="2">
        <v>0</v>
      </c>
      <c r="R358" s="2">
        <v>2.5355238181536173</v>
      </c>
      <c r="S358" s="2">
        <v>48.223005610459083</v>
      </c>
    </row>
    <row r="359" spans="2:19" x14ac:dyDescent="0.35">
      <c r="B359" s="34">
        <v>502</v>
      </c>
      <c r="C359" s="33" t="s">
        <v>57</v>
      </c>
      <c r="D359" s="33" t="s">
        <v>23</v>
      </c>
      <c r="E359" s="34">
        <v>2021</v>
      </c>
      <c r="F359" s="33">
        <v>0</v>
      </c>
      <c r="G359" s="33">
        <v>0</v>
      </c>
      <c r="H359" s="33">
        <v>0</v>
      </c>
      <c r="I359" s="33">
        <v>0</v>
      </c>
      <c r="J359" s="33">
        <v>0</v>
      </c>
      <c r="K359" s="33">
        <v>0</v>
      </c>
      <c r="L359" s="33">
        <v>0</v>
      </c>
      <c r="M359" s="33">
        <v>0</v>
      </c>
      <c r="N359" s="33">
        <v>0</v>
      </c>
      <c r="O359" s="33">
        <v>0</v>
      </c>
      <c r="P359" s="33">
        <v>0</v>
      </c>
      <c r="Q359" s="33">
        <v>0</v>
      </c>
      <c r="R359" s="33">
        <v>0</v>
      </c>
      <c r="S359" s="33">
        <v>0</v>
      </c>
    </row>
    <row r="360" spans="2:19" x14ac:dyDescent="0.35">
      <c r="B360" s="34"/>
      <c r="C360" s="33"/>
      <c r="D360" s="33" t="s">
        <v>24</v>
      </c>
      <c r="E360" s="34">
        <v>2021</v>
      </c>
      <c r="F360" s="33">
        <v>0</v>
      </c>
      <c r="G360" s="33">
        <v>0</v>
      </c>
      <c r="H360" s="33">
        <v>0</v>
      </c>
      <c r="I360" s="33">
        <v>0</v>
      </c>
      <c r="J360" s="33">
        <v>0</v>
      </c>
      <c r="K360" s="33">
        <v>0</v>
      </c>
      <c r="L360" s="33">
        <v>0</v>
      </c>
      <c r="M360" s="33">
        <v>0</v>
      </c>
      <c r="N360" s="33">
        <v>0</v>
      </c>
      <c r="O360" s="33">
        <v>0</v>
      </c>
      <c r="P360" s="33">
        <v>0</v>
      </c>
      <c r="Q360" s="33">
        <v>0</v>
      </c>
      <c r="R360" s="33">
        <v>0</v>
      </c>
      <c r="S360" s="33">
        <v>0</v>
      </c>
    </row>
    <row r="361" spans="2:19" x14ac:dyDescent="0.35">
      <c r="B361" s="34"/>
      <c r="C361" s="33"/>
      <c r="D361" s="33" t="s">
        <v>13</v>
      </c>
      <c r="E361" s="34">
        <v>2022</v>
      </c>
      <c r="F361" s="33">
        <v>0</v>
      </c>
      <c r="G361" s="33">
        <v>0</v>
      </c>
      <c r="H361" s="33">
        <v>0</v>
      </c>
      <c r="I361" s="33">
        <v>0</v>
      </c>
      <c r="J361" s="33">
        <v>0</v>
      </c>
      <c r="K361" s="33">
        <v>0</v>
      </c>
      <c r="L361" s="33">
        <v>0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3">
        <v>0</v>
      </c>
      <c r="S361" s="33">
        <v>0</v>
      </c>
    </row>
    <row r="362" spans="2:19" x14ac:dyDescent="0.35">
      <c r="B362" s="34"/>
      <c r="C362" s="33"/>
      <c r="D362" s="33" t="s">
        <v>14</v>
      </c>
      <c r="E362" s="34">
        <v>2022</v>
      </c>
      <c r="F362" s="33">
        <v>0</v>
      </c>
      <c r="G362" s="33">
        <v>0</v>
      </c>
      <c r="H362" s="33">
        <v>0</v>
      </c>
      <c r="I362" s="33">
        <v>0</v>
      </c>
      <c r="J362" s="33">
        <v>0</v>
      </c>
      <c r="K362" s="33">
        <v>0</v>
      </c>
      <c r="L362" s="33">
        <v>0</v>
      </c>
      <c r="M362" s="33">
        <v>0</v>
      </c>
      <c r="N362" s="33">
        <v>0</v>
      </c>
      <c r="O362" s="33">
        <v>0</v>
      </c>
      <c r="P362" s="33">
        <v>0</v>
      </c>
      <c r="Q362" s="33">
        <v>0</v>
      </c>
      <c r="R362" s="33">
        <v>0</v>
      </c>
      <c r="S362" s="33">
        <v>0</v>
      </c>
    </row>
    <row r="363" spans="2:19" x14ac:dyDescent="0.35">
      <c r="B363" s="34"/>
      <c r="C363" s="33"/>
      <c r="D363" s="33" t="s">
        <v>15</v>
      </c>
      <c r="E363" s="34">
        <v>2022</v>
      </c>
      <c r="F363" s="33">
        <v>0</v>
      </c>
      <c r="G363" s="33">
        <v>0</v>
      </c>
      <c r="H363" s="33">
        <v>0</v>
      </c>
      <c r="I363" s="33">
        <v>0</v>
      </c>
      <c r="J363" s="33">
        <v>0</v>
      </c>
      <c r="K363" s="33">
        <v>0</v>
      </c>
      <c r="L363" s="33">
        <v>0</v>
      </c>
      <c r="M363" s="33">
        <v>0</v>
      </c>
      <c r="N363" s="33">
        <v>0</v>
      </c>
      <c r="O363" s="33">
        <v>0</v>
      </c>
      <c r="P363" s="33">
        <v>0</v>
      </c>
      <c r="Q363" s="33">
        <v>0</v>
      </c>
      <c r="R363" s="33">
        <v>0</v>
      </c>
      <c r="S363" s="33">
        <v>0</v>
      </c>
    </row>
    <row r="364" spans="2:19" x14ac:dyDescent="0.35">
      <c r="B364" s="34"/>
      <c r="C364" s="33"/>
      <c r="D364" s="33" t="s">
        <v>16</v>
      </c>
      <c r="E364" s="34">
        <v>2022</v>
      </c>
      <c r="F364" s="33">
        <v>0</v>
      </c>
      <c r="G364" s="33">
        <v>0</v>
      </c>
      <c r="H364" s="33">
        <v>0</v>
      </c>
      <c r="I364" s="33">
        <v>0</v>
      </c>
      <c r="J364" s="33">
        <v>0</v>
      </c>
      <c r="K364" s="33">
        <v>0</v>
      </c>
      <c r="L364" s="33">
        <v>0</v>
      </c>
      <c r="M364" s="33">
        <v>0</v>
      </c>
      <c r="N364" s="33">
        <v>0</v>
      </c>
      <c r="O364" s="33">
        <v>0</v>
      </c>
      <c r="P364" s="33">
        <v>0</v>
      </c>
      <c r="Q364" s="33">
        <v>0</v>
      </c>
      <c r="R364" s="33">
        <v>0</v>
      </c>
      <c r="S364" s="33">
        <v>0</v>
      </c>
    </row>
    <row r="365" spans="2:19" x14ac:dyDescent="0.35">
      <c r="B365" s="34"/>
      <c r="C365" s="33"/>
      <c r="D365" s="33" t="s">
        <v>17</v>
      </c>
      <c r="E365" s="34">
        <v>2022</v>
      </c>
      <c r="F365" s="33">
        <v>0</v>
      </c>
      <c r="G365" s="33">
        <v>0</v>
      </c>
      <c r="H365" s="33">
        <v>0</v>
      </c>
      <c r="I365" s="33">
        <v>0</v>
      </c>
      <c r="J365" s="33">
        <v>0</v>
      </c>
      <c r="K365" s="33">
        <v>0</v>
      </c>
      <c r="L365" s="33">
        <v>0</v>
      </c>
      <c r="M365" s="33">
        <v>0</v>
      </c>
      <c r="N365" s="33">
        <v>0</v>
      </c>
      <c r="O365" s="33">
        <v>0</v>
      </c>
      <c r="P365" s="33">
        <v>0</v>
      </c>
      <c r="Q365" s="33">
        <v>0</v>
      </c>
      <c r="R365" s="33">
        <v>0</v>
      </c>
      <c r="S365" s="33">
        <v>0</v>
      </c>
    </row>
    <row r="366" spans="2:19" x14ac:dyDescent="0.35">
      <c r="B366" s="34"/>
      <c r="C366" s="33"/>
      <c r="D366" s="33" t="s">
        <v>18</v>
      </c>
      <c r="E366" s="34">
        <v>2022</v>
      </c>
      <c r="F366" s="33">
        <v>0</v>
      </c>
      <c r="G366" s="33">
        <v>0</v>
      </c>
      <c r="H366" s="33">
        <v>0</v>
      </c>
      <c r="I366" s="33">
        <v>0</v>
      </c>
      <c r="J366" s="33">
        <v>0</v>
      </c>
      <c r="K366" s="33">
        <v>0</v>
      </c>
      <c r="L366" s="33">
        <v>0</v>
      </c>
      <c r="M366" s="33">
        <v>0</v>
      </c>
      <c r="N366" s="33">
        <v>0</v>
      </c>
      <c r="O366" s="33">
        <v>0</v>
      </c>
      <c r="P366" s="33">
        <v>0</v>
      </c>
      <c r="Q366" s="33">
        <v>0</v>
      </c>
      <c r="R366" s="33">
        <v>0</v>
      </c>
      <c r="S366" s="33">
        <v>0</v>
      </c>
    </row>
    <row r="367" spans="2:19" x14ac:dyDescent="0.35">
      <c r="B367" s="34"/>
      <c r="C367" s="33"/>
      <c r="D367" s="33" t="s">
        <v>19</v>
      </c>
      <c r="E367" s="34">
        <v>2022</v>
      </c>
      <c r="F367" s="33">
        <v>0</v>
      </c>
      <c r="G367" s="33">
        <v>0</v>
      </c>
      <c r="H367" s="33">
        <v>0</v>
      </c>
      <c r="I367" s="33">
        <v>0</v>
      </c>
      <c r="J367" s="33">
        <v>0</v>
      </c>
      <c r="K367" s="33">
        <v>0</v>
      </c>
      <c r="L367" s="33">
        <v>0</v>
      </c>
      <c r="M367" s="33">
        <v>0</v>
      </c>
      <c r="N367" s="33">
        <v>0</v>
      </c>
      <c r="O367" s="33">
        <v>0</v>
      </c>
      <c r="P367" s="33">
        <v>0</v>
      </c>
      <c r="Q367" s="33">
        <v>0</v>
      </c>
      <c r="R367" s="33">
        <v>0</v>
      </c>
      <c r="S367" s="33">
        <v>0</v>
      </c>
    </row>
    <row r="368" spans="2:19" x14ac:dyDescent="0.35">
      <c r="B368" s="34"/>
      <c r="C368" s="33"/>
      <c r="D368" s="33" t="s">
        <v>20</v>
      </c>
      <c r="E368" s="34">
        <v>2022</v>
      </c>
      <c r="F368" s="33">
        <v>0</v>
      </c>
      <c r="G368" s="33">
        <v>0</v>
      </c>
      <c r="H368" s="33">
        <v>0</v>
      </c>
      <c r="I368" s="33">
        <v>0</v>
      </c>
      <c r="J368" s="33">
        <v>0</v>
      </c>
      <c r="K368" s="33">
        <v>0</v>
      </c>
      <c r="L368" s="33">
        <v>0</v>
      </c>
      <c r="M368" s="33">
        <v>0</v>
      </c>
      <c r="N368" s="33">
        <v>0</v>
      </c>
      <c r="O368" s="33">
        <v>0</v>
      </c>
      <c r="P368" s="33">
        <v>0</v>
      </c>
      <c r="Q368" s="33">
        <v>0</v>
      </c>
      <c r="R368" s="33">
        <v>0</v>
      </c>
      <c r="S368" s="33">
        <v>0</v>
      </c>
    </row>
    <row r="369" spans="2:19" x14ac:dyDescent="0.35">
      <c r="C369" s="33"/>
      <c r="D369" s="33" t="s">
        <v>21</v>
      </c>
      <c r="E369" s="34">
        <v>2022</v>
      </c>
      <c r="F369" s="33">
        <v>0</v>
      </c>
      <c r="G369" s="33">
        <v>0</v>
      </c>
      <c r="H369" s="33">
        <v>0</v>
      </c>
      <c r="I369" s="33">
        <v>0</v>
      </c>
      <c r="J369" s="33">
        <v>0</v>
      </c>
      <c r="K369" s="33">
        <v>0</v>
      </c>
      <c r="L369" s="33">
        <v>0</v>
      </c>
      <c r="M369" s="33">
        <v>0</v>
      </c>
      <c r="N369" s="33">
        <v>3.4718241976652462E-3</v>
      </c>
      <c r="O369" s="33">
        <v>0</v>
      </c>
      <c r="P369" s="33">
        <v>0</v>
      </c>
      <c r="Q369" s="33">
        <v>0</v>
      </c>
      <c r="R369" s="33">
        <v>3.4718241976652462E-3</v>
      </c>
      <c r="S369" s="33">
        <v>0</v>
      </c>
    </row>
    <row r="370" spans="2:19" x14ac:dyDescent="0.35">
      <c r="D370" s="33" t="s">
        <v>22</v>
      </c>
      <c r="E370" s="34">
        <v>2022</v>
      </c>
      <c r="F370" s="33">
        <v>0</v>
      </c>
      <c r="G370" s="33">
        <v>0</v>
      </c>
      <c r="H370" s="33">
        <v>0</v>
      </c>
      <c r="I370" s="33">
        <v>0</v>
      </c>
      <c r="J370" s="33">
        <v>0</v>
      </c>
      <c r="K370" s="33">
        <v>0</v>
      </c>
      <c r="L370" s="33">
        <v>0</v>
      </c>
      <c r="M370" s="33">
        <v>0</v>
      </c>
      <c r="N370" s="33">
        <v>3.5875516709207543E-3</v>
      </c>
      <c r="O370" s="33">
        <v>0</v>
      </c>
      <c r="P370" s="33">
        <v>0</v>
      </c>
      <c r="Q370" s="33">
        <v>0</v>
      </c>
      <c r="R370" s="33">
        <v>3.5875516709207543E-3</v>
      </c>
      <c r="S370" s="33">
        <v>0</v>
      </c>
    </row>
    <row r="371" spans="2:19" x14ac:dyDescent="0.35">
      <c r="D371" s="33" t="s">
        <v>23</v>
      </c>
      <c r="E371" s="34">
        <v>2022</v>
      </c>
      <c r="F371" s="33">
        <v>0</v>
      </c>
      <c r="G371" s="33">
        <v>0</v>
      </c>
      <c r="H371" s="33">
        <v>0</v>
      </c>
      <c r="I371" s="33">
        <v>0</v>
      </c>
      <c r="J371" s="33">
        <v>0</v>
      </c>
      <c r="K371" s="33">
        <v>0</v>
      </c>
      <c r="L371" s="33">
        <v>0</v>
      </c>
      <c r="M371" s="33">
        <v>0</v>
      </c>
      <c r="N371" s="2">
        <v>3.4718241976652462E-3</v>
      </c>
      <c r="O371" s="33">
        <v>0</v>
      </c>
      <c r="P371" s="33">
        <v>0</v>
      </c>
      <c r="Q371" s="33">
        <v>0</v>
      </c>
      <c r="R371" s="2">
        <v>3.4718241976652462E-3</v>
      </c>
      <c r="S371" s="33">
        <v>0</v>
      </c>
    </row>
    <row r="372" spans="2:19" x14ac:dyDescent="0.35">
      <c r="B372" s="34">
        <v>503</v>
      </c>
      <c r="C372" s="33" t="s">
        <v>56</v>
      </c>
      <c r="D372" s="33" t="s">
        <v>23</v>
      </c>
      <c r="E372" s="34">
        <v>2021</v>
      </c>
      <c r="F372" s="33">
        <v>0</v>
      </c>
      <c r="G372" s="33">
        <v>0</v>
      </c>
      <c r="H372" s="33">
        <v>0</v>
      </c>
      <c r="I372" s="33">
        <v>0</v>
      </c>
      <c r="J372" s="33">
        <v>0</v>
      </c>
      <c r="K372" s="33">
        <v>0</v>
      </c>
      <c r="L372" s="33">
        <v>0</v>
      </c>
      <c r="M372" s="33">
        <v>0</v>
      </c>
      <c r="N372" s="33">
        <v>0</v>
      </c>
      <c r="O372" s="33">
        <v>0</v>
      </c>
      <c r="P372" s="33">
        <v>0</v>
      </c>
      <c r="Q372" s="33">
        <v>0</v>
      </c>
      <c r="R372" s="33">
        <v>0</v>
      </c>
      <c r="S372" s="33">
        <v>0</v>
      </c>
    </row>
    <row r="373" spans="2:19" x14ac:dyDescent="0.35">
      <c r="B373" s="34"/>
      <c r="C373" s="33"/>
      <c r="D373" s="33" t="s">
        <v>24</v>
      </c>
      <c r="E373" s="34">
        <v>2021</v>
      </c>
      <c r="F373" s="33">
        <v>0</v>
      </c>
      <c r="G373" s="33">
        <v>0</v>
      </c>
      <c r="H373" s="33">
        <v>0</v>
      </c>
      <c r="I373" s="33">
        <v>0</v>
      </c>
      <c r="J373" s="33">
        <v>0</v>
      </c>
      <c r="K373" s="33">
        <v>0</v>
      </c>
      <c r="L373" s="33">
        <v>0</v>
      </c>
      <c r="M373" s="33">
        <v>0</v>
      </c>
      <c r="N373" s="33">
        <v>0</v>
      </c>
      <c r="O373" s="33">
        <v>0</v>
      </c>
      <c r="P373" s="33">
        <v>0</v>
      </c>
      <c r="Q373" s="33">
        <v>0</v>
      </c>
      <c r="R373" s="33">
        <v>0</v>
      </c>
      <c r="S373" s="33">
        <v>0</v>
      </c>
    </row>
    <row r="374" spans="2:19" x14ac:dyDescent="0.35">
      <c r="D374" s="33" t="s">
        <v>13</v>
      </c>
      <c r="E374" s="34">
        <v>2022</v>
      </c>
      <c r="F374" s="33">
        <v>0</v>
      </c>
      <c r="G374" s="33">
        <v>0</v>
      </c>
      <c r="H374" s="33">
        <v>0</v>
      </c>
      <c r="I374" s="33">
        <v>0</v>
      </c>
      <c r="J374" s="33">
        <v>0</v>
      </c>
      <c r="K374" s="33">
        <v>0</v>
      </c>
      <c r="L374" s="33">
        <v>0</v>
      </c>
      <c r="M374" s="33">
        <v>0</v>
      </c>
      <c r="N374" s="33">
        <v>0</v>
      </c>
      <c r="O374" s="33">
        <v>0</v>
      </c>
      <c r="P374" s="33">
        <v>0</v>
      </c>
      <c r="Q374" s="33">
        <v>0</v>
      </c>
      <c r="R374" s="33">
        <v>0</v>
      </c>
      <c r="S374" s="33">
        <v>0</v>
      </c>
    </row>
    <row r="375" spans="2:19" x14ac:dyDescent="0.35">
      <c r="D375" s="33" t="s">
        <v>14</v>
      </c>
      <c r="E375" s="34">
        <v>2022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33">
        <v>0</v>
      </c>
      <c r="O375" s="33">
        <v>0</v>
      </c>
      <c r="P375" s="33">
        <v>0</v>
      </c>
      <c r="Q375" s="33">
        <v>0</v>
      </c>
      <c r="R375" s="33">
        <v>0</v>
      </c>
      <c r="S375" s="33">
        <v>0</v>
      </c>
    </row>
    <row r="376" spans="2:19" x14ac:dyDescent="0.35">
      <c r="D376" s="33" t="s">
        <v>15</v>
      </c>
      <c r="E376" s="34">
        <v>2022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33">
        <v>0</v>
      </c>
      <c r="P376" s="33">
        <v>0</v>
      </c>
      <c r="Q376" s="33">
        <v>0</v>
      </c>
      <c r="R376" s="33">
        <v>0</v>
      </c>
      <c r="S376" s="33">
        <v>0</v>
      </c>
    </row>
    <row r="377" spans="2:19" x14ac:dyDescent="0.35">
      <c r="D377" s="33" t="s">
        <v>16</v>
      </c>
      <c r="E377" s="34">
        <v>2022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0</v>
      </c>
      <c r="N377" s="33">
        <v>0</v>
      </c>
      <c r="O377" s="33">
        <v>0</v>
      </c>
      <c r="P377" s="33">
        <v>0</v>
      </c>
      <c r="Q377" s="33">
        <v>0</v>
      </c>
      <c r="R377" s="33">
        <v>0</v>
      </c>
      <c r="S377" s="33">
        <v>0</v>
      </c>
    </row>
    <row r="378" spans="2:19" x14ac:dyDescent="0.35">
      <c r="D378" s="33" t="s">
        <v>17</v>
      </c>
      <c r="E378" s="34">
        <v>2022</v>
      </c>
      <c r="F378" s="33">
        <v>0</v>
      </c>
      <c r="G378" s="33">
        <v>0</v>
      </c>
      <c r="H378" s="33">
        <v>0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33">
        <v>0</v>
      </c>
      <c r="P378" s="33">
        <v>0</v>
      </c>
      <c r="Q378" s="33">
        <v>0</v>
      </c>
      <c r="R378" s="33">
        <v>0</v>
      </c>
      <c r="S378" s="33">
        <v>0</v>
      </c>
    </row>
    <row r="379" spans="2:19" x14ac:dyDescent="0.35">
      <c r="D379" s="33" t="s">
        <v>18</v>
      </c>
      <c r="E379" s="34">
        <v>2022</v>
      </c>
      <c r="F379" s="33">
        <v>0</v>
      </c>
      <c r="G379" s="33">
        <v>0</v>
      </c>
      <c r="H379" s="33">
        <v>0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3">
        <v>0</v>
      </c>
      <c r="S379" s="33">
        <v>0</v>
      </c>
    </row>
    <row r="380" spans="2:19" x14ac:dyDescent="0.35">
      <c r="D380" s="33" t="s">
        <v>19</v>
      </c>
      <c r="E380" s="34">
        <v>2022</v>
      </c>
      <c r="F380" s="33">
        <v>0</v>
      </c>
      <c r="G380" s="33">
        <v>0</v>
      </c>
      <c r="H380" s="33">
        <v>0</v>
      </c>
      <c r="I380" s="33">
        <v>0</v>
      </c>
      <c r="J380" s="33">
        <v>0</v>
      </c>
      <c r="K380" s="33">
        <v>0</v>
      </c>
      <c r="L380" s="33">
        <v>0</v>
      </c>
      <c r="M380" s="33">
        <v>0</v>
      </c>
      <c r="N380" s="33">
        <v>0</v>
      </c>
      <c r="O380" s="33">
        <v>0</v>
      </c>
      <c r="P380" s="33">
        <v>0</v>
      </c>
      <c r="Q380" s="33">
        <v>0</v>
      </c>
      <c r="R380" s="33">
        <v>0</v>
      </c>
      <c r="S380" s="33">
        <v>0</v>
      </c>
    </row>
    <row r="381" spans="2:19" x14ac:dyDescent="0.35">
      <c r="D381" s="33" t="s">
        <v>20</v>
      </c>
      <c r="E381" s="34">
        <v>2022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>
        <v>0</v>
      </c>
      <c r="M381" s="33">
        <v>0</v>
      </c>
      <c r="N381" s="33">
        <v>0</v>
      </c>
      <c r="O381" s="33">
        <v>0</v>
      </c>
      <c r="P381" s="33">
        <v>0</v>
      </c>
      <c r="Q381" s="33">
        <v>0</v>
      </c>
      <c r="R381" s="33">
        <v>0</v>
      </c>
      <c r="S381" s="33">
        <v>0</v>
      </c>
    </row>
    <row r="382" spans="2:19" x14ac:dyDescent="0.35">
      <c r="D382" s="33" t="s">
        <v>21</v>
      </c>
      <c r="E382" s="34">
        <v>2022</v>
      </c>
      <c r="F382" s="33">
        <v>0</v>
      </c>
      <c r="G382" s="33">
        <v>0</v>
      </c>
      <c r="H382" s="33">
        <v>0</v>
      </c>
      <c r="I382" s="33">
        <v>0</v>
      </c>
      <c r="J382" s="33">
        <v>0</v>
      </c>
      <c r="K382" s="33">
        <v>0</v>
      </c>
      <c r="L382" s="33">
        <v>0</v>
      </c>
      <c r="M382" s="33">
        <v>0</v>
      </c>
      <c r="N382" s="33">
        <v>0</v>
      </c>
      <c r="O382" s="33">
        <v>0</v>
      </c>
      <c r="P382" s="33">
        <v>0</v>
      </c>
      <c r="Q382" s="33">
        <v>0</v>
      </c>
      <c r="R382" s="33">
        <v>0</v>
      </c>
      <c r="S382" s="33">
        <v>0</v>
      </c>
    </row>
    <row r="383" spans="2:19" x14ac:dyDescent="0.35">
      <c r="D383" s="33" t="s">
        <v>22</v>
      </c>
      <c r="E383" s="34">
        <v>2022</v>
      </c>
      <c r="F383" s="33">
        <v>0</v>
      </c>
      <c r="G383" s="33">
        <v>0</v>
      </c>
      <c r="H383" s="33">
        <v>0</v>
      </c>
      <c r="I383" s="33">
        <v>0</v>
      </c>
      <c r="J383" s="33">
        <v>0</v>
      </c>
      <c r="K383" s="33">
        <v>3.1215211196234554E-4</v>
      </c>
      <c r="L383" s="33">
        <v>6.2430422392469102E-5</v>
      </c>
      <c r="M383" s="33">
        <v>1.5323830950878783E-5</v>
      </c>
      <c r="N383" s="33">
        <v>0</v>
      </c>
      <c r="O383" s="33">
        <v>0</v>
      </c>
      <c r="P383" s="33">
        <v>0</v>
      </c>
      <c r="Q383" s="33">
        <v>0</v>
      </c>
      <c r="R383" s="33">
        <v>0</v>
      </c>
      <c r="S383" s="33">
        <v>0</v>
      </c>
    </row>
    <row r="384" spans="2:19" x14ac:dyDescent="0.35">
      <c r="D384" s="33" t="s">
        <v>23</v>
      </c>
      <c r="E384" s="34">
        <v>2022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2">
        <v>3.2206580766194672E-4</v>
      </c>
      <c r="L384" s="2">
        <v>6.4413161532389347E-5</v>
      </c>
      <c r="M384" s="2">
        <v>1.581050328522284E-5</v>
      </c>
      <c r="N384" s="33">
        <v>0</v>
      </c>
      <c r="O384" s="33">
        <v>0</v>
      </c>
      <c r="P384" s="33">
        <v>0</v>
      </c>
      <c r="Q384" s="33">
        <v>0</v>
      </c>
      <c r="R384" s="33">
        <v>0</v>
      </c>
      <c r="S384" s="33">
        <v>0</v>
      </c>
    </row>
    <row r="385" spans="2:19" x14ac:dyDescent="0.35">
      <c r="B385" s="8" t="s">
        <v>55</v>
      </c>
      <c r="D385" s="33" t="s">
        <v>23</v>
      </c>
      <c r="E385" s="34">
        <v>2021</v>
      </c>
      <c r="F385" s="2">
        <f t="shared" ref="F385:S397" si="0">SUMIFS(F$8:F$384,$D$8:$D$384,$D385,$E$8:$E$384,$E385)</f>
        <v>0.11879320444406667</v>
      </c>
      <c r="G385" s="2">
        <f t="shared" si="0"/>
        <v>5.2502449715299197E-4</v>
      </c>
      <c r="H385" s="2">
        <f t="shared" si="0"/>
        <v>0.64970500000000009</v>
      </c>
      <c r="I385" s="2">
        <f t="shared" si="0"/>
        <v>1.5788539484177333</v>
      </c>
      <c r="J385" s="2">
        <f t="shared" si="0"/>
        <v>0.57628909084626667</v>
      </c>
      <c r="K385" s="2">
        <f t="shared" si="0"/>
        <v>2.0373687271764673</v>
      </c>
      <c r="L385" s="2">
        <f t="shared" si="0"/>
        <v>2.0358381817510671</v>
      </c>
      <c r="M385" s="2">
        <f t="shared" si="0"/>
        <v>1.31356102928E-2</v>
      </c>
      <c r="N385" s="2">
        <f t="shared" si="0"/>
        <v>1.0857600232028</v>
      </c>
      <c r="O385" s="2">
        <f t="shared" si="0"/>
        <v>40915.92138019007</v>
      </c>
      <c r="P385" s="2">
        <f t="shared" si="0"/>
        <v>1.1301067332612058</v>
      </c>
      <c r="Q385" s="2">
        <f t="shared" si="0"/>
        <v>6.8005489509384009E-2</v>
      </c>
      <c r="R385" s="2">
        <f t="shared" si="0"/>
        <v>3.1616402700693338E-2</v>
      </c>
      <c r="S385" s="2">
        <f t="shared" si="0"/>
        <v>40964.438944395391</v>
      </c>
    </row>
    <row r="386" spans="2:19" x14ac:dyDescent="0.35">
      <c r="D386" s="33" t="s">
        <v>24</v>
      </c>
      <c r="E386" s="34">
        <v>2021</v>
      </c>
      <c r="F386" s="2">
        <f t="shared" si="0"/>
        <v>0.23484820444406668</v>
      </c>
      <c r="G386" s="2">
        <f t="shared" si="0"/>
        <v>6.0002449715299206E-4</v>
      </c>
      <c r="H386" s="2">
        <f t="shared" si="0"/>
        <v>1.8116749999999997</v>
      </c>
      <c r="I386" s="2">
        <f t="shared" si="0"/>
        <v>2.7445889484177335</v>
      </c>
      <c r="J386" s="2">
        <f t="shared" si="0"/>
        <v>0.91666409084626665</v>
      </c>
      <c r="K386" s="2">
        <f t="shared" si="0"/>
        <v>3.237263727176467</v>
      </c>
      <c r="L386" s="2">
        <f t="shared" si="0"/>
        <v>3.2337431817510671</v>
      </c>
      <c r="M386" s="2">
        <f t="shared" si="0"/>
        <v>1.5000610292799999E-2</v>
      </c>
      <c r="N386" s="2">
        <f t="shared" si="0"/>
        <v>1.7246950232027998</v>
      </c>
      <c r="O386" s="2">
        <f t="shared" si="0"/>
        <v>57105.315440190068</v>
      </c>
      <c r="P386" s="2">
        <f t="shared" si="0"/>
        <v>1.530516733261206</v>
      </c>
      <c r="Q386" s="2">
        <f t="shared" si="0"/>
        <v>0.108015489509384</v>
      </c>
      <c r="R386" s="2">
        <f t="shared" si="0"/>
        <v>5.0246402700693339E-2</v>
      </c>
      <c r="S386" s="2">
        <f t="shared" si="0"/>
        <v>57175.767799395398</v>
      </c>
    </row>
    <row r="387" spans="2:19" x14ac:dyDescent="0.35">
      <c r="D387" s="33" t="s">
        <v>13</v>
      </c>
      <c r="E387" s="34">
        <v>2022</v>
      </c>
      <c r="F387" s="2">
        <f t="shared" si="0"/>
        <v>0.4453858749216878</v>
      </c>
      <c r="G387" s="2">
        <f t="shared" si="0"/>
        <v>6.0044999999999999E-4</v>
      </c>
      <c r="H387" s="2">
        <f t="shared" si="0"/>
        <v>2.7013280499999999</v>
      </c>
      <c r="I387" s="2">
        <f t="shared" si="0"/>
        <v>3.2258499077035458</v>
      </c>
      <c r="J387" s="2">
        <f t="shared" si="0"/>
        <v>0.17137130229318784</v>
      </c>
      <c r="K387" s="2">
        <f t="shared" si="0"/>
        <v>0.28803394277996031</v>
      </c>
      <c r="L387" s="2">
        <f t="shared" si="0"/>
        <v>0.28392900351011902</v>
      </c>
      <c r="M387" s="2">
        <f t="shared" si="0"/>
        <v>1.4961425594560459E-2</v>
      </c>
      <c r="N387" s="2">
        <f t="shared" si="0"/>
        <v>6.0800252204585511E-5</v>
      </c>
      <c r="O387" s="2">
        <f t="shared" si="0"/>
        <v>49984.213813335817</v>
      </c>
      <c r="P387" s="2">
        <f t="shared" si="0"/>
        <v>1.742752607791938</v>
      </c>
      <c r="Q387" s="2">
        <f t="shared" si="0"/>
        <v>9.6840784263038202E-2</v>
      </c>
      <c r="R387" s="2">
        <f t="shared" si="0"/>
        <v>4.5064938922179991E-2</v>
      </c>
      <c r="S387" s="2">
        <f t="shared" si="0"/>
        <v>50056.641174290999</v>
      </c>
    </row>
    <row r="388" spans="2:19" x14ac:dyDescent="0.35">
      <c r="D388" s="33" t="s">
        <v>14</v>
      </c>
      <c r="E388" s="34">
        <v>2022</v>
      </c>
      <c r="F388" s="2">
        <f t="shared" si="0"/>
        <v>0.46079367363315693</v>
      </c>
      <c r="G388" s="2">
        <f t="shared" si="0"/>
        <v>7.9925000000000005E-4</v>
      </c>
      <c r="H388" s="2">
        <f t="shared" si="0"/>
        <v>2.0865470500000001</v>
      </c>
      <c r="I388" s="2">
        <f t="shared" si="0"/>
        <v>3.5466478205026455</v>
      </c>
      <c r="J388" s="2">
        <f t="shared" si="0"/>
        <v>0.43613380661375667</v>
      </c>
      <c r="K388" s="2">
        <f t="shared" si="0"/>
        <v>1.4503327623492064</v>
      </c>
      <c r="L388" s="2">
        <f t="shared" si="0"/>
        <v>1.4435747459523809</v>
      </c>
      <c r="M388" s="2">
        <f t="shared" si="0"/>
        <v>1.9927137202577362E-2</v>
      </c>
      <c r="N388" s="2">
        <f t="shared" si="0"/>
        <v>2.6354391534391544E-4</v>
      </c>
      <c r="O388" s="2">
        <f t="shared" si="0"/>
        <v>68442.72961746325</v>
      </c>
      <c r="P388" s="2">
        <f t="shared" si="0"/>
        <v>2.101338546699504</v>
      </c>
      <c r="Q388" s="2">
        <f t="shared" si="0"/>
        <v>0.1327497544391284</v>
      </c>
      <c r="R388" s="2">
        <f t="shared" si="0"/>
        <v>6.1757247613659992E-2</v>
      </c>
      <c r="S388" s="2">
        <f t="shared" si="0"/>
        <v>68534.822499853573</v>
      </c>
    </row>
    <row r="389" spans="2:19" x14ac:dyDescent="0.35">
      <c r="D389" s="33" t="s">
        <v>15</v>
      </c>
      <c r="E389" s="34">
        <v>2022</v>
      </c>
      <c r="F389" s="2">
        <f t="shared" si="0"/>
        <v>0.29281679896853102</v>
      </c>
      <c r="G389" s="2">
        <f t="shared" si="0"/>
        <v>1.261734811027949E-3</v>
      </c>
      <c r="H389" s="2">
        <f t="shared" si="0"/>
        <v>2.6676541</v>
      </c>
      <c r="I389" s="2">
        <f t="shared" si="0"/>
        <v>4.1248368372083011</v>
      </c>
      <c r="J389" s="2">
        <f t="shared" si="0"/>
        <v>0.49109648725183636</v>
      </c>
      <c r="K389" s="2">
        <f t="shared" si="0"/>
        <v>1.6655843182238026</v>
      </c>
      <c r="L389" s="2">
        <f t="shared" si="0"/>
        <v>1.6577216469222156</v>
      </c>
      <c r="M389" s="2">
        <f t="shared" si="0"/>
        <v>3.144514741313225E-2</v>
      </c>
      <c r="N389" s="2">
        <f t="shared" si="0"/>
        <v>3.7053429043560696E-3</v>
      </c>
      <c r="O389" s="2">
        <f t="shared" si="0"/>
        <v>79638.814162290626</v>
      </c>
      <c r="P389" s="2">
        <f t="shared" si="0"/>
        <v>2.3210176251035377</v>
      </c>
      <c r="Q389" s="2">
        <f t="shared" si="0"/>
        <v>0.15470909910911734</v>
      </c>
      <c r="R389" s="2">
        <f t="shared" si="0"/>
        <v>7.3108348945478074E-2</v>
      </c>
      <c r="S389" s="2">
        <f t="shared" si="0"/>
        <v>79742.942931452737</v>
      </c>
    </row>
    <row r="390" spans="2:19" x14ac:dyDescent="0.35">
      <c r="D390" s="33" t="s">
        <v>16</v>
      </c>
      <c r="E390" s="34">
        <v>2022</v>
      </c>
      <c r="F390" s="2">
        <f t="shared" si="0"/>
        <v>0.65936867354164252</v>
      </c>
      <c r="G390" s="2">
        <f t="shared" si="0"/>
        <v>5.0610039349486321E-4</v>
      </c>
      <c r="H390" s="2">
        <f t="shared" si="0"/>
        <v>0.77960379999999996</v>
      </c>
      <c r="I390" s="2">
        <f t="shared" si="0"/>
        <v>1.8276294958652233</v>
      </c>
      <c r="J390" s="2">
        <f t="shared" si="0"/>
        <v>0.20765779163483383</v>
      </c>
      <c r="K390" s="2">
        <f t="shared" si="0"/>
        <v>0.70338273511103433</v>
      </c>
      <c r="L390" s="2">
        <f t="shared" si="0"/>
        <v>0.6977231195713518</v>
      </c>
      <c r="M390" s="2">
        <f t="shared" si="0"/>
        <v>1.2618552445954544E-2</v>
      </c>
      <c r="N390" s="2">
        <f t="shared" si="0"/>
        <v>2.2164001904167653E-2</v>
      </c>
      <c r="O390" s="2">
        <f t="shared" si="0"/>
        <v>33520.735527166762</v>
      </c>
      <c r="P390" s="2">
        <f t="shared" si="0"/>
        <v>1.4213215366815108</v>
      </c>
      <c r="Q390" s="2">
        <f t="shared" si="0"/>
        <v>6.4745510643067467E-2</v>
      </c>
      <c r="R390" s="2">
        <f t="shared" si="0"/>
        <v>4.0339738881065249E-2</v>
      </c>
      <c r="S390" s="2">
        <f t="shared" si="0"/>
        <v>33575.562732005441</v>
      </c>
    </row>
    <row r="391" spans="2:19" x14ac:dyDescent="0.35">
      <c r="D391" s="33" t="s">
        <v>17</v>
      </c>
      <c r="E391" s="34">
        <v>2022</v>
      </c>
      <c r="F391" s="2">
        <f t="shared" si="0"/>
        <v>4.1867526707722886</v>
      </c>
      <c r="G391" s="2">
        <f t="shared" si="0"/>
        <v>1.0652190831404531E-3</v>
      </c>
      <c r="H391" s="2">
        <f t="shared" si="0"/>
        <v>1.16855475</v>
      </c>
      <c r="I391" s="2">
        <f t="shared" si="0"/>
        <v>5.0942148965708389</v>
      </c>
      <c r="J391" s="2">
        <f t="shared" si="0"/>
        <v>0.42931454575984401</v>
      </c>
      <c r="K391" s="2">
        <f t="shared" si="0"/>
        <v>1.4915340388381151</v>
      </c>
      <c r="L391" s="2">
        <f t="shared" si="0"/>
        <v>1.4857071712349403</v>
      </c>
      <c r="M391" s="2">
        <f t="shared" si="0"/>
        <v>2.6614981677591167E-2</v>
      </c>
      <c r="N391" s="2">
        <f t="shared" si="0"/>
        <v>1.1713559520912133</v>
      </c>
      <c r="O391" s="2">
        <f t="shared" si="0"/>
        <v>67000.78109066977</v>
      </c>
      <c r="P391" s="2">
        <f t="shared" si="0"/>
        <v>4.9153101847172902</v>
      </c>
      <c r="Q391" s="2">
        <f t="shared" si="0"/>
        <v>0.14553410839949396</v>
      </c>
      <c r="R391" s="2">
        <f t="shared" si="0"/>
        <v>0.10992798918465424</v>
      </c>
      <c r="S391" s="2">
        <f t="shared" si="0"/>
        <v>67167.032995290763</v>
      </c>
    </row>
    <row r="392" spans="2:19" x14ac:dyDescent="0.35">
      <c r="D392" s="33" t="s">
        <v>18</v>
      </c>
      <c r="E392" s="34">
        <v>2022</v>
      </c>
      <c r="F392" s="2">
        <f t="shared" si="0"/>
        <v>7.9882071550370242</v>
      </c>
      <c r="G392" s="2">
        <f t="shared" si="0"/>
        <v>1.260421105231799E-3</v>
      </c>
      <c r="H392" s="2">
        <f t="shared" si="0"/>
        <v>1.3762883901163505</v>
      </c>
      <c r="I392" s="2">
        <f t="shared" si="0"/>
        <v>7.6882537242447793</v>
      </c>
      <c r="J392" s="2">
        <f t="shared" si="0"/>
        <v>0.52771801837574472</v>
      </c>
      <c r="K392" s="2">
        <f t="shared" si="0"/>
        <v>1.8412915758779249</v>
      </c>
      <c r="L392" s="2">
        <f t="shared" si="0"/>
        <v>1.8332785987985598</v>
      </c>
      <c r="M392" s="2">
        <f t="shared" si="0"/>
        <v>3.1468889013186452E-2</v>
      </c>
      <c r="N392" s="2">
        <f t="shared" si="0"/>
        <v>2.1424180881192911</v>
      </c>
      <c r="O392" s="2">
        <f t="shared" si="0"/>
        <v>76950.749656449058</v>
      </c>
      <c r="P392" s="2">
        <f t="shared" si="0"/>
        <v>8.5941501807378842</v>
      </c>
      <c r="Q392" s="2">
        <f t="shared" si="0"/>
        <v>0.19357308176627766</v>
      </c>
      <c r="R392" s="2">
        <f t="shared" si="0"/>
        <v>0.1716242606733368</v>
      </c>
      <c r="S392" s="2">
        <f t="shared" si="0"/>
        <v>77223.288201133852</v>
      </c>
    </row>
    <row r="393" spans="2:19" x14ac:dyDescent="0.35">
      <c r="D393" s="33" t="s">
        <v>19</v>
      </c>
      <c r="E393" s="34">
        <v>2022</v>
      </c>
      <c r="F393" s="2">
        <f t="shared" si="0"/>
        <v>16.231020717340055</v>
      </c>
      <c r="G393" s="2">
        <f t="shared" si="0"/>
        <v>1.0711048057069417E-3</v>
      </c>
      <c r="H393" s="2">
        <f t="shared" si="0"/>
        <v>1.6215571804968891</v>
      </c>
      <c r="I393" s="2">
        <f t="shared" si="0"/>
        <v>9.3864258703698606</v>
      </c>
      <c r="J393" s="2">
        <f t="shared" si="0"/>
        <v>0.59768467930383717</v>
      </c>
      <c r="K393" s="2">
        <f t="shared" si="0"/>
        <v>2.1130975849296392</v>
      </c>
      <c r="L393" s="2">
        <f t="shared" si="0"/>
        <v>2.1043564272576818</v>
      </c>
      <c r="M393" s="2">
        <f t="shared" si="0"/>
        <v>2.6687103761272868E-2</v>
      </c>
      <c r="N393" s="2">
        <f t="shared" si="0"/>
        <v>2.2468775443403319</v>
      </c>
      <c r="O393" s="2">
        <f t="shared" si="0"/>
        <v>83154.083374172289</v>
      </c>
      <c r="P393" s="2">
        <f t="shared" si="0"/>
        <v>19.492722527805892</v>
      </c>
      <c r="Q393" s="2">
        <f t="shared" si="0"/>
        <v>0.23399111019926505</v>
      </c>
      <c r="R393" s="2">
        <f t="shared" si="0"/>
        <v>0.21944507123957496</v>
      </c>
      <c r="S393" s="2">
        <f t="shared" si="0"/>
        <v>83711.1307740068</v>
      </c>
    </row>
    <row r="394" spans="2:19" x14ac:dyDescent="0.35">
      <c r="D394" s="33" t="s">
        <v>20</v>
      </c>
      <c r="E394" s="34">
        <v>2022</v>
      </c>
      <c r="F394" s="2">
        <f t="shared" si="0"/>
        <v>84.975365791421595</v>
      </c>
      <c r="G394" s="2">
        <f t="shared" si="0"/>
        <v>1.0390030432264326E-3</v>
      </c>
      <c r="H394" s="2">
        <f t="shared" si="0"/>
        <v>2.4871131576679906</v>
      </c>
      <c r="I394" s="2">
        <f t="shared" si="0"/>
        <v>27.176048728593024</v>
      </c>
      <c r="J394" s="2">
        <f t="shared" si="0"/>
        <v>1.2070543723493639</v>
      </c>
      <c r="K394" s="2">
        <f t="shared" si="0"/>
        <v>4.3462417513404583</v>
      </c>
      <c r="L394" s="2">
        <f t="shared" si="0"/>
        <v>4.3365534436685014</v>
      </c>
      <c r="M394" s="2">
        <f t="shared" si="0"/>
        <v>2.5886642310004048E-2</v>
      </c>
      <c r="N394" s="2">
        <f t="shared" si="0"/>
        <v>1.8433843172613276</v>
      </c>
      <c r="O394" s="2">
        <f t="shared" si="0"/>
        <v>126333.98057616186</v>
      </c>
      <c r="P394" s="2">
        <f t="shared" si="0"/>
        <v>86.670234177432889</v>
      </c>
      <c r="Q394" s="2">
        <f t="shared" si="0"/>
        <v>0.57397794605367469</v>
      </c>
      <c r="R394" s="2">
        <f t="shared" si="0"/>
        <v>0.77471100342375843</v>
      </c>
      <c r="S394" s="2">
        <f t="shared" si="0"/>
        <v>128671.78185712171</v>
      </c>
    </row>
    <row r="395" spans="2:19" x14ac:dyDescent="0.35">
      <c r="D395" s="33" t="s">
        <v>21</v>
      </c>
      <c r="E395" s="34">
        <v>2022</v>
      </c>
      <c r="F395" s="2">
        <f t="shared" si="0"/>
        <v>417.14146305547365</v>
      </c>
      <c r="G395" s="2">
        <f t="shared" si="0"/>
        <v>2.3204298882768073E-3</v>
      </c>
      <c r="H395" s="2">
        <f t="shared" si="0"/>
        <v>2.6259563614392278</v>
      </c>
      <c r="I395" s="2">
        <f t="shared" si="0"/>
        <v>156.82633300570086</v>
      </c>
      <c r="J395" s="2">
        <f t="shared" si="0"/>
        <v>5.697408522591175</v>
      </c>
      <c r="K395" s="2">
        <f t="shared" si="0"/>
        <v>20.729918040286904</v>
      </c>
      <c r="L395" s="2">
        <f t="shared" si="0"/>
        <v>20.694179482614949</v>
      </c>
      <c r="M395" s="2">
        <f t="shared" si="0"/>
        <v>5.851068900633425E-2</v>
      </c>
      <c r="N395" s="2">
        <f t="shared" si="0"/>
        <v>512.20328054037884</v>
      </c>
      <c r="O395" s="2">
        <f t="shared" si="0"/>
        <v>404275.53319047461</v>
      </c>
      <c r="P395" s="2">
        <f t="shared" si="0"/>
        <v>95.089472842325975</v>
      </c>
      <c r="Q395" s="2">
        <f t="shared" si="0"/>
        <v>3.1325315575158585</v>
      </c>
      <c r="R395" s="2">
        <f t="shared" si="0"/>
        <v>7.7025401744349002</v>
      </c>
      <c r="S395" s="2">
        <f t="shared" si="0"/>
        <v>407586.26440772245</v>
      </c>
    </row>
    <row r="396" spans="2:19" x14ac:dyDescent="0.35">
      <c r="D396" s="33" t="s">
        <v>22</v>
      </c>
      <c r="E396" s="34">
        <v>2022</v>
      </c>
      <c r="F396" s="2">
        <f t="shared" si="0"/>
        <v>171.43594380337018</v>
      </c>
      <c r="G396" s="2">
        <f t="shared" si="0"/>
        <v>2.7304777881287019E-3</v>
      </c>
      <c r="H396" s="2">
        <f t="shared" si="0"/>
        <v>4.3063018976404654</v>
      </c>
      <c r="I396" s="2">
        <f t="shared" si="0"/>
        <v>56.957858816142988</v>
      </c>
      <c r="J396" s="2">
        <f t="shared" si="0"/>
        <v>2.9120313534184272</v>
      </c>
      <c r="K396" s="2">
        <f t="shared" si="0"/>
        <v>9.4978449681865875</v>
      </c>
      <c r="L396" s="2">
        <f t="shared" si="0"/>
        <v>9.461768346497017</v>
      </c>
      <c r="M396" s="2">
        <f t="shared" si="0"/>
        <v>6.8040935206576336E-2</v>
      </c>
      <c r="N396" s="2">
        <f t="shared" si="0"/>
        <v>143.8516508800858</v>
      </c>
      <c r="O396" s="2">
        <f t="shared" si="0"/>
        <v>210643.62122843595</v>
      </c>
      <c r="P396" s="2">
        <f t="shared" si="0"/>
        <v>88.260624809659703</v>
      </c>
      <c r="Q396" s="2">
        <f t="shared" si="0"/>
        <v>1.1570485594769424</v>
      </c>
      <c r="R396" s="2">
        <f t="shared" si="0"/>
        <v>4.7750949897177968</v>
      </c>
      <c r="S396" s="2">
        <f t="shared" si="0"/>
        <v>213194.93730700156</v>
      </c>
    </row>
    <row r="397" spans="2:19" x14ac:dyDescent="0.35">
      <c r="D397" s="33" t="s">
        <v>23</v>
      </c>
      <c r="E397" s="34">
        <v>2022</v>
      </c>
      <c r="F397" s="2">
        <f t="shared" si="0"/>
        <v>120.84551996814798</v>
      </c>
      <c r="G397" s="2">
        <f t="shared" si="0"/>
        <v>2.2822604739617474E-3</v>
      </c>
      <c r="H397" s="2">
        <f t="shared" si="0"/>
        <v>4.1082297928073688</v>
      </c>
      <c r="I397" s="2">
        <f t="shared" si="0"/>
        <v>41.178900847122414</v>
      </c>
      <c r="J397" s="2">
        <f t="shared" si="0"/>
        <v>3.688450005640489</v>
      </c>
      <c r="K397" s="2">
        <f t="shared" si="0"/>
        <v>9.3811053504921578</v>
      </c>
      <c r="L397" s="2">
        <f t="shared" si="0"/>
        <v>9.3475031478460284</v>
      </c>
      <c r="M397" s="2">
        <f t="shared" si="0"/>
        <v>5.6871871433560331E-2</v>
      </c>
      <c r="N397" s="2">
        <f t="shared" si="0"/>
        <v>74.317927043406371</v>
      </c>
      <c r="O397" s="2">
        <f t="shared" si="0"/>
        <v>178914.26011862318</v>
      </c>
      <c r="P397" s="2">
        <f t="shared" si="0"/>
        <v>100.03238461932746</v>
      </c>
      <c r="Q397" s="2">
        <f t="shared" si="0"/>
        <v>0.85517956434945075</v>
      </c>
      <c r="R397" s="2">
        <f t="shared" si="0"/>
        <v>4.7202325231005959</v>
      </c>
      <c r="S397" s="2">
        <f t="shared" si="0"/>
        <v>181669.91324793251</v>
      </c>
    </row>
    <row r="399" spans="2:19" x14ac:dyDescent="0.35">
      <c r="D399" s="45" t="s">
        <v>102</v>
      </c>
    </row>
    <row r="400" spans="2:19" x14ac:dyDescent="0.35">
      <c r="D400" s="33" t="s">
        <v>23</v>
      </c>
      <c r="E400" s="34">
        <v>2021</v>
      </c>
      <c r="F400" s="11">
        <f>+F385-'Rolling_12-Month_2020_2021_2022'!D29</f>
        <v>0</v>
      </c>
      <c r="G400" s="11">
        <f>+G385-'Rolling_12-Month_2020_2021_2022'!E29</f>
        <v>0</v>
      </c>
      <c r="H400" s="11">
        <f>+H385-'Rolling_12-Month_2020_2021_2022'!F29</f>
        <v>0</v>
      </c>
      <c r="I400" s="11">
        <f>+I385-'Rolling_12-Month_2020_2021_2022'!G29</f>
        <v>0</v>
      </c>
      <c r="J400" s="11">
        <f>+J385-'Rolling_12-Month_2020_2021_2022'!H29</f>
        <v>0</v>
      </c>
      <c r="K400" s="11">
        <f>+K385-'Rolling_12-Month_2020_2021_2022'!I29</f>
        <v>0</v>
      </c>
      <c r="L400" s="11">
        <f>+L385-'Rolling_12-Month_2020_2021_2022'!J29</f>
        <v>0</v>
      </c>
      <c r="M400" s="11">
        <f>+M385-'Rolling_12-Month_2020_2021_2022'!K29</f>
        <v>0</v>
      </c>
      <c r="N400" s="11">
        <f>+N385-'Rolling_12-Month_2020_2021_2022'!L29</f>
        <v>0</v>
      </c>
      <c r="O400" s="11">
        <f>+O385-'Rolling_12-Month_2020_2021_2022'!M29</f>
        <v>0</v>
      </c>
      <c r="P400" s="11">
        <f>+P385-'Rolling_12-Month_2020_2021_2022'!N29</f>
        <v>0</v>
      </c>
      <c r="Q400" s="11">
        <f>+Q385-'Rolling_12-Month_2020_2021_2022'!O29</f>
        <v>0</v>
      </c>
      <c r="R400" s="11">
        <f>+R385-'Rolling_12-Month_2020_2021_2022'!P29</f>
        <v>0</v>
      </c>
      <c r="S400" s="11">
        <f>+S385-'Rolling_12-Month_2020_2021_2022'!Q29</f>
        <v>0</v>
      </c>
    </row>
    <row r="401" spans="4:19" x14ac:dyDescent="0.35">
      <c r="D401" s="33" t="s">
        <v>24</v>
      </c>
      <c r="E401" s="34">
        <v>2021</v>
      </c>
      <c r="F401" s="11">
        <f>+F386-'Rolling_12-Month_2020_2021_2022'!D30</f>
        <v>0</v>
      </c>
      <c r="G401" s="11">
        <f>+G386-'Rolling_12-Month_2020_2021_2022'!E30</f>
        <v>0</v>
      </c>
      <c r="H401" s="11">
        <f>+H386-'Rolling_12-Month_2020_2021_2022'!F30</f>
        <v>0</v>
      </c>
      <c r="I401" s="11">
        <f>+I386-'Rolling_12-Month_2020_2021_2022'!G30</f>
        <v>0</v>
      </c>
      <c r="J401" s="11">
        <f>+J386-'Rolling_12-Month_2020_2021_2022'!H30</f>
        <v>0</v>
      </c>
      <c r="K401" s="11">
        <f>+K386-'Rolling_12-Month_2020_2021_2022'!I30</f>
        <v>0</v>
      </c>
      <c r="L401" s="11">
        <f>+L386-'Rolling_12-Month_2020_2021_2022'!J30</f>
        <v>0</v>
      </c>
      <c r="M401" s="11">
        <f>+M386-'Rolling_12-Month_2020_2021_2022'!K30</f>
        <v>0</v>
      </c>
      <c r="N401" s="11">
        <f>+N386-'Rolling_12-Month_2020_2021_2022'!L30</f>
        <v>0</v>
      </c>
      <c r="O401" s="11">
        <f>+O386-'Rolling_12-Month_2020_2021_2022'!M30</f>
        <v>0</v>
      </c>
      <c r="P401" s="11">
        <f>+P386-'Rolling_12-Month_2020_2021_2022'!N30</f>
        <v>0</v>
      </c>
      <c r="Q401" s="11">
        <f>+Q386-'Rolling_12-Month_2020_2021_2022'!O30</f>
        <v>0</v>
      </c>
      <c r="R401" s="11">
        <f>+R386-'Rolling_12-Month_2020_2021_2022'!P30</f>
        <v>0</v>
      </c>
      <c r="S401" s="11">
        <f>+S386-'Rolling_12-Month_2020_2021_2022'!Q30</f>
        <v>0</v>
      </c>
    </row>
    <row r="402" spans="4:19" x14ac:dyDescent="0.35">
      <c r="D402" s="33" t="s">
        <v>13</v>
      </c>
      <c r="E402" s="34">
        <v>2022</v>
      </c>
      <c r="F402" s="11">
        <f>+F387-'Rolling_12-Month_2020_2021_2022'!D31</f>
        <v>0</v>
      </c>
      <c r="G402" s="11">
        <f>+G387-'Rolling_12-Month_2020_2021_2022'!E31</f>
        <v>0</v>
      </c>
      <c r="H402" s="11">
        <f>+H387-'Rolling_12-Month_2020_2021_2022'!F31</f>
        <v>0</v>
      </c>
      <c r="I402" s="11">
        <f>+I387-'Rolling_12-Month_2020_2021_2022'!G31</f>
        <v>0</v>
      </c>
      <c r="J402" s="11">
        <f>+J387-'Rolling_12-Month_2020_2021_2022'!H31</f>
        <v>0</v>
      </c>
      <c r="K402" s="11">
        <f>+K387-'Rolling_12-Month_2020_2021_2022'!I31</f>
        <v>0</v>
      </c>
      <c r="L402" s="11">
        <f>+L387-'Rolling_12-Month_2020_2021_2022'!J31</f>
        <v>0</v>
      </c>
      <c r="M402" s="11">
        <f>+M387-'Rolling_12-Month_2020_2021_2022'!K31</f>
        <v>0</v>
      </c>
      <c r="N402" s="11">
        <f>+N387-'Rolling_12-Month_2020_2021_2022'!L31</f>
        <v>0</v>
      </c>
      <c r="O402" s="11">
        <f>+O387-'Rolling_12-Month_2020_2021_2022'!M31</f>
        <v>0</v>
      </c>
      <c r="P402" s="11">
        <f>+P387-'Rolling_12-Month_2020_2021_2022'!N31</f>
        <v>0</v>
      </c>
      <c r="Q402" s="11">
        <f>+Q387-'Rolling_12-Month_2020_2021_2022'!O31</f>
        <v>0</v>
      </c>
      <c r="R402" s="11">
        <f>+R387-'Rolling_12-Month_2020_2021_2022'!P31</f>
        <v>0</v>
      </c>
      <c r="S402" s="11">
        <f>+S387-'Rolling_12-Month_2020_2021_2022'!Q31</f>
        <v>0</v>
      </c>
    </row>
    <row r="403" spans="4:19" x14ac:dyDescent="0.35">
      <c r="D403" s="33" t="s">
        <v>14</v>
      </c>
      <c r="E403" s="34">
        <v>2022</v>
      </c>
      <c r="F403" s="11">
        <f>+F388-'Rolling_12-Month_2020_2021_2022'!D32</f>
        <v>0</v>
      </c>
      <c r="G403" s="11">
        <f>+G388-'Rolling_12-Month_2020_2021_2022'!E32</f>
        <v>0</v>
      </c>
      <c r="H403" s="11">
        <f>+H388-'Rolling_12-Month_2020_2021_2022'!F32</f>
        <v>0</v>
      </c>
      <c r="I403" s="11">
        <f>+I388-'Rolling_12-Month_2020_2021_2022'!G32</f>
        <v>0</v>
      </c>
      <c r="J403" s="11">
        <f>+J388-'Rolling_12-Month_2020_2021_2022'!H32</f>
        <v>0</v>
      </c>
      <c r="K403" s="11">
        <f>+K388-'Rolling_12-Month_2020_2021_2022'!I32</f>
        <v>0</v>
      </c>
      <c r="L403" s="11">
        <f>+L388-'Rolling_12-Month_2020_2021_2022'!J32</f>
        <v>0</v>
      </c>
      <c r="M403" s="11">
        <f>+M388-'Rolling_12-Month_2020_2021_2022'!K32</f>
        <v>0</v>
      </c>
      <c r="N403" s="11">
        <f>+N388-'Rolling_12-Month_2020_2021_2022'!L32</f>
        <v>0</v>
      </c>
      <c r="O403" s="11">
        <f>+O388-'Rolling_12-Month_2020_2021_2022'!M32</f>
        <v>0</v>
      </c>
      <c r="P403" s="11">
        <f>+P388-'Rolling_12-Month_2020_2021_2022'!N32</f>
        <v>0</v>
      </c>
      <c r="Q403" s="11">
        <f>+Q388-'Rolling_12-Month_2020_2021_2022'!O32</f>
        <v>0</v>
      </c>
      <c r="R403" s="11">
        <f>+R388-'Rolling_12-Month_2020_2021_2022'!P32</f>
        <v>0</v>
      </c>
      <c r="S403" s="11">
        <f>+S388-'Rolling_12-Month_2020_2021_2022'!Q32</f>
        <v>0</v>
      </c>
    </row>
    <row r="404" spans="4:19" x14ac:dyDescent="0.35">
      <c r="D404" s="33" t="s">
        <v>15</v>
      </c>
      <c r="E404" s="34">
        <v>2022</v>
      </c>
      <c r="F404" s="11">
        <f>+F389-'Rolling_12-Month_2020_2021_2022'!D33</f>
        <v>0</v>
      </c>
      <c r="G404" s="11">
        <f>+G389-'Rolling_12-Month_2020_2021_2022'!E33</f>
        <v>0</v>
      </c>
      <c r="H404" s="11">
        <f>+H389-'Rolling_12-Month_2020_2021_2022'!F33</f>
        <v>0</v>
      </c>
      <c r="I404" s="11">
        <f>+I389-'Rolling_12-Month_2020_2021_2022'!G33</f>
        <v>0</v>
      </c>
      <c r="J404" s="11">
        <f>+J389-'Rolling_12-Month_2020_2021_2022'!H33</f>
        <v>0</v>
      </c>
      <c r="K404" s="11">
        <f>+K389-'Rolling_12-Month_2020_2021_2022'!I33</f>
        <v>0</v>
      </c>
      <c r="L404" s="11">
        <f>+L389-'Rolling_12-Month_2020_2021_2022'!J33</f>
        <v>0</v>
      </c>
      <c r="M404" s="11">
        <f>+M389-'Rolling_12-Month_2020_2021_2022'!K33</f>
        <v>0</v>
      </c>
      <c r="N404" s="11">
        <f>+N389-'Rolling_12-Month_2020_2021_2022'!L33</f>
        <v>0</v>
      </c>
      <c r="O404" s="11">
        <f>+O389-'Rolling_12-Month_2020_2021_2022'!M33</f>
        <v>0</v>
      </c>
      <c r="P404" s="11">
        <f>+P389-'Rolling_12-Month_2020_2021_2022'!N33</f>
        <v>0</v>
      </c>
      <c r="Q404" s="11">
        <f>+Q389-'Rolling_12-Month_2020_2021_2022'!O33</f>
        <v>0</v>
      </c>
      <c r="R404" s="11">
        <f>+R389-'Rolling_12-Month_2020_2021_2022'!P33</f>
        <v>0</v>
      </c>
      <c r="S404" s="11">
        <f>+S389-'Rolling_12-Month_2020_2021_2022'!Q33</f>
        <v>0</v>
      </c>
    </row>
    <row r="405" spans="4:19" x14ac:dyDescent="0.35">
      <c r="D405" s="33" t="s">
        <v>16</v>
      </c>
      <c r="E405" s="34">
        <v>2022</v>
      </c>
      <c r="F405" s="11">
        <f>+F390-'Rolling_12-Month_2020_2021_2022'!D34</f>
        <v>0</v>
      </c>
      <c r="G405" s="11">
        <f>+G390-'Rolling_12-Month_2020_2021_2022'!E34</f>
        <v>0</v>
      </c>
      <c r="H405" s="11">
        <f>+H390-'Rolling_12-Month_2020_2021_2022'!F34</f>
        <v>0</v>
      </c>
      <c r="I405" s="11">
        <f>+I390-'Rolling_12-Month_2020_2021_2022'!G34</f>
        <v>0</v>
      </c>
      <c r="J405" s="11">
        <f>+J390-'Rolling_12-Month_2020_2021_2022'!H34</f>
        <v>0</v>
      </c>
      <c r="K405" s="11">
        <f>+K390-'Rolling_12-Month_2020_2021_2022'!I34</f>
        <v>0</v>
      </c>
      <c r="L405" s="11">
        <f>+L390-'Rolling_12-Month_2020_2021_2022'!J34</f>
        <v>0</v>
      </c>
      <c r="M405" s="11">
        <f>+M390-'Rolling_12-Month_2020_2021_2022'!K34</f>
        <v>0</v>
      </c>
      <c r="N405" s="11">
        <f>+N390-'Rolling_12-Month_2020_2021_2022'!L34</f>
        <v>0</v>
      </c>
      <c r="O405" s="11">
        <f>+O390-'Rolling_12-Month_2020_2021_2022'!M34</f>
        <v>0</v>
      </c>
      <c r="P405" s="11">
        <f>+P390-'Rolling_12-Month_2020_2021_2022'!N34</f>
        <v>0</v>
      </c>
      <c r="Q405" s="11">
        <f>+Q390-'Rolling_12-Month_2020_2021_2022'!O34</f>
        <v>0</v>
      </c>
      <c r="R405" s="11">
        <f>+R390-'Rolling_12-Month_2020_2021_2022'!P34</f>
        <v>0</v>
      </c>
      <c r="S405" s="11">
        <f>+S390-'Rolling_12-Month_2020_2021_2022'!Q34</f>
        <v>0</v>
      </c>
    </row>
    <row r="406" spans="4:19" x14ac:dyDescent="0.35">
      <c r="D406" s="33" t="s">
        <v>17</v>
      </c>
      <c r="E406" s="34">
        <v>2022</v>
      </c>
      <c r="F406" s="11">
        <f>+F391-'Rolling_12-Month_2020_2021_2022'!D35</f>
        <v>0</v>
      </c>
      <c r="G406" s="11">
        <f>+G391-'Rolling_12-Month_2020_2021_2022'!E35</f>
        <v>0</v>
      </c>
      <c r="H406" s="11">
        <f>+H391-'Rolling_12-Month_2020_2021_2022'!F35</f>
        <v>0</v>
      </c>
      <c r="I406" s="11">
        <f>+I391-'Rolling_12-Month_2020_2021_2022'!G35</f>
        <v>0</v>
      </c>
      <c r="J406" s="11">
        <f>+J391-'Rolling_12-Month_2020_2021_2022'!H35</f>
        <v>0</v>
      </c>
      <c r="K406" s="11">
        <f>+K391-'Rolling_12-Month_2020_2021_2022'!I35</f>
        <v>0</v>
      </c>
      <c r="L406" s="11">
        <f>+L391-'Rolling_12-Month_2020_2021_2022'!J35</f>
        <v>0</v>
      </c>
      <c r="M406" s="11">
        <f>+M391-'Rolling_12-Month_2020_2021_2022'!K35</f>
        <v>0</v>
      </c>
      <c r="N406" s="11">
        <f>+N391-'Rolling_12-Month_2020_2021_2022'!L35</f>
        <v>0</v>
      </c>
      <c r="O406" s="11">
        <f>+O391-'Rolling_12-Month_2020_2021_2022'!M35</f>
        <v>0</v>
      </c>
      <c r="P406" s="11">
        <f>+P391-'Rolling_12-Month_2020_2021_2022'!N35</f>
        <v>0</v>
      </c>
      <c r="Q406" s="11">
        <f>+Q391-'Rolling_12-Month_2020_2021_2022'!O35</f>
        <v>0</v>
      </c>
      <c r="R406" s="11">
        <f>+R391-'Rolling_12-Month_2020_2021_2022'!P35</f>
        <v>0</v>
      </c>
      <c r="S406" s="11">
        <f>+S391-'Rolling_12-Month_2020_2021_2022'!Q35</f>
        <v>0</v>
      </c>
    </row>
    <row r="407" spans="4:19" x14ac:dyDescent="0.35">
      <c r="D407" s="33" t="s">
        <v>18</v>
      </c>
      <c r="E407" s="34">
        <v>2022</v>
      </c>
      <c r="F407" s="11">
        <f>+F392-'Rolling_12-Month_2020_2021_2022'!D36</f>
        <v>0</v>
      </c>
      <c r="G407" s="11">
        <f>+G392-'Rolling_12-Month_2020_2021_2022'!E36</f>
        <v>0</v>
      </c>
      <c r="H407" s="11">
        <f>+H392-'Rolling_12-Month_2020_2021_2022'!F36</f>
        <v>0</v>
      </c>
      <c r="I407" s="11">
        <f>+I392-'Rolling_12-Month_2020_2021_2022'!G36</f>
        <v>0</v>
      </c>
      <c r="J407" s="11">
        <f>+J392-'Rolling_12-Month_2020_2021_2022'!H36</f>
        <v>0</v>
      </c>
      <c r="K407" s="11">
        <f>+K392-'Rolling_12-Month_2020_2021_2022'!I36</f>
        <v>0</v>
      </c>
      <c r="L407" s="11">
        <f>+L392-'Rolling_12-Month_2020_2021_2022'!J36</f>
        <v>0</v>
      </c>
      <c r="M407" s="11">
        <f>+M392-'Rolling_12-Month_2020_2021_2022'!K36</f>
        <v>0</v>
      </c>
      <c r="N407" s="11">
        <f>+N392-'Rolling_12-Month_2020_2021_2022'!L36</f>
        <v>0</v>
      </c>
      <c r="O407" s="11">
        <f>+O392-'Rolling_12-Month_2020_2021_2022'!M36</f>
        <v>0</v>
      </c>
      <c r="P407" s="11">
        <f>+P392-'Rolling_12-Month_2020_2021_2022'!N36</f>
        <v>0</v>
      </c>
      <c r="Q407" s="11">
        <f>+Q392-'Rolling_12-Month_2020_2021_2022'!O36</f>
        <v>0</v>
      </c>
      <c r="R407" s="11">
        <f>+R392-'Rolling_12-Month_2020_2021_2022'!P36</f>
        <v>0</v>
      </c>
      <c r="S407" s="11">
        <f>+S392-'Rolling_12-Month_2020_2021_2022'!Q36</f>
        <v>0</v>
      </c>
    </row>
    <row r="408" spans="4:19" x14ac:dyDescent="0.35">
      <c r="D408" s="33" t="s">
        <v>19</v>
      </c>
      <c r="E408" s="34">
        <v>2022</v>
      </c>
      <c r="F408" s="11">
        <f>+F393-'Rolling_12-Month_2020_2021_2022'!D37</f>
        <v>0</v>
      </c>
      <c r="G408" s="11">
        <f>+G393-'Rolling_12-Month_2020_2021_2022'!E37</f>
        <v>0</v>
      </c>
      <c r="H408" s="11">
        <f>+H393-'Rolling_12-Month_2020_2021_2022'!F37</f>
        <v>0</v>
      </c>
      <c r="I408" s="11">
        <f>+I393-'Rolling_12-Month_2020_2021_2022'!G37</f>
        <v>0</v>
      </c>
      <c r="J408" s="11">
        <f>+J393-'Rolling_12-Month_2020_2021_2022'!H37</f>
        <v>0</v>
      </c>
      <c r="K408" s="11">
        <f>+K393-'Rolling_12-Month_2020_2021_2022'!I37</f>
        <v>0</v>
      </c>
      <c r="L408" s="11">
        <f>+L393-'Rolling_12-Month_2020_2021_2022'!J37</f>
        <v>0</v>
      </c>
      <c r="M408" s="11">
        <f>+M393-'Rolling_12-Month_2020_2021_2022'!K37</f>
        <v>0</v>
      </c>
      <c r="N408" s="11">
        <f>+N393-'Rolling_12-Month_2020_2021_2022'!L37</f>
        <v>0</v>
      </c>
      <c r="O408" s="11">
        <f>+O393-'Rolling_12-Month_2020_2021_2022'!M37</f>
        <v>0</v>
      </c>
      <c r="P408" s="11">
        <f>+P393-'Rolling_12-Month_2020_2021_2022'!N37</f>
        <v>0</v>
      </c>
      <c r="Q408" s="11">
        <f>+Q393-'Rolling_12-Month_2020_2021_2022'!O37</f>
        <v>0</v>
      </c>
      <c r="R408" s="11">
        <f>+R393-'Rolling_12-Month_2020_2021_2022'!P37</f>
        <v>0</v>
      </c>
      <c r="S408" s="11">
        <f>+S393-'Rolling_12-Month_2020_2021_2022'!Q37</f>
        <v>0</v>
      </c>
    </row>
    <row r="409" spans="4:19" x14ac:dyDescent="0.35">
      <c r="D409" s="33" t="s">
        <v>20</v>
      </c>
      <c r="E409" s="34">
        <v>2022</v>
      </c>
      <c r="F409" s="11">
        <f>+F394-'Rolling_12-Month_2020_2021_2022'!D38</f>
        <v>0</v>
      </c>
      <c r="G409" s="11">
        <f>+G394-'Rolling_12-Month_2020_2021_2022'!E38</f>
        <v>0</v>
      </c>
      <c r="H409" s="11">
        <f>+H394-'Rolling_12-Month_2020_2021_2022'!F38</f>
        <v>0</v>
      </c>
      <c r="I409" s="11">
        <f>+I394-'Rolling_12-Month_2020_2021_2022'!G38</f>
        <v>0</v>
      </c>
      <c r="J409" s="11">
        <f>+J394-'Rolling_12-Month_2020_2021_2022'!H38</f>
        <v>0</v>
      </c>
      <c r="K409" s="11">
        <f>+K394-'Rolling_12-Month_2020_2021_2022'!I38</f>
        <v>0</v>
      </c>
      <c r="L409" s="11">
        <f>+L394-'Rolling_12-Month_2020_2021_2022'!J38</f>
        <v>0</v>
      </c>
      <c r="M409" s="11">
        <f>+M394-'Rolling_12-Month_2020_2021_2022'!K38</f>
        <v>0</v>
      </c>
      <c r="N409" s="11">
        <f>+N394-'Rolling_12-Month_2020_2021_2022'!L38</f>
        <v>0</v>
      </c>
      <c r="O409" s="11">
        <f>+O394-'Rolling_12-Month_2020_2021_2022'!M38</f>
        <v>0</v>
      </c>
      <c r="P409" s="11">
        <f>+P394-'Rolling_12-Month_2020_2021_2022'!N38</f>
        <v>0</v>
      </c>
      <c r="Q409" s="11">
        <f>+Q394-'Rolling_12-Month_2020_2021_2022'!O38</f>
        <v>0</v>
      </c>
      <c r="R409" s="11">
        <f>+R394-'Rolling_12-Month_2020_2021_2022'!P38</f>
        <v>0</v>
      </c>
      <c r="S409" s="11">
        <f>+S394-'Rolling_12-Month_2020_2021_2022'!Q38</f>
        <v>0</v>
      </c>
    </row>
    <row r="410" spans="4:19" x14ac:dyDescent="0.35">
      <c r="D410" s="33" t="s">
        <v>21</v>
      </c>
      <c r="E410" s="34">
        <v>2022</v>
      </c>
      <c r="F410" s="11">
        <f>+F395-'Rolling_12-Month_2020_2021_2022'!D39</f>
        <v>0</v>
      </c>
      <c r="G410" s="11">
        <f>+G395-'Rolling_12-Month_2020_2021_2022'!E39</f>
        <v>0</v>
      </c>
      <c r="H410" s="11">
        <f>+H395-'Rolling_12-Month_2020_2021_2022'!F39</f>
        <v>0</v>
      </c>
      <c r="I410" s="11">
        <f>+I395-'Rolling_12-Month_2020_2021_2022'!G39</f>
        <v>0</v>
      </c>
      <c r="J410" s="11">
        <f>+J395-'Rolling_12-Month_2020_2021_2022'!H39</f>
        <v>0</v>
      </c>
      <c r="K410" s="11">
        <f>+K395-'Rolling_12-Month_2020_2021_2022'!I39</f>
        <v>0</v>
      </c>
      <c r="L410" s="11">
        <f>+L395-'Rolling_12-Month_2020_2021_2022'!J39</f>
        <v>0</v>
      </c>
      <c r="M410" s="11">
        <f>+M395-'Rolling_12-Month_2020_2021_2022'!K39</f>
        <v>0</v>
      </c>
      <c r="N410" s="11">
        <f>+N395-'Rolling_12-Month_2020_2021_2022'!L39</f>
        <v>0</v>
      </c>
      <c r="O410" s="11">
        <f>+O395-'Rolling_12-Month_2020_2021_2022'!M39</f>
        <v>0</v>
      </c>
      <c r="P410" s="11">
        <f>+P395-'Rolling_12-Month_2020_2021_2022'!N39</f>
        <v>0</v>
      </c>
      <c r="Q410" s="11">
        <f>+Q395-'Rolling_12-Month_2020_2021_2022'!O39</f>
        <v>0</v>
      </c>
      <c r="R410" s="11">
        <f>+R395-'Rolling_12-Month_2020_2021_2022'!P39</f>
        <v>0</v>
      </c>
      <c r="S410" s="11">
        <f>+S395-'Rolling_12-Month_2020_2021_2022'!Q39</f>
        <v>0</v>
      </c>
    </row>
    <row r="411" spans="4:19" x14ac:dyDescent="0.35">
      <c r="D411" s="33" t="s">
        <v>22</v>
      </c>
      <c r="E411" s="34">
        <v>2022</v>
      </c>
      <c r="F411" s="11">
        <f>+F396-'Rolling_12-Month_2020_2021_2022'!D40</f>
        <v>0</v>
      </c>
      <c r="G411" s="11">
        <f>+G396-'Rolling_12-Month_2020_2021_2022'!E40</f>
        <v>0</v>
      </c>
      <c r="H411" s="11">
        <f>+H396-'Rolling_12-Month_2020_2021_2022'!F40</f>
        <v>0</v>
      </c>
      <c r="I411" s="11">
        <f>+I396-'Rolling_12-Month_2020_2021_2022'!G40</f>
        <v>0</v>
      </c>
      <c r="J411" s="50">
        <f>+J396-'Rolling_12-Month_2020_2021_2022'!H40</f>
        <v>-3.1215211196311543E-4</v>
      </c>
      <c r="K411" s="50">
        <f>+K396-'Rolling_12-Month_2020_2021_2022'!I40</f>
        <v>2.4972168956871599E-4</v>
      </c>
      <c r="L411" s="50">
        <f>+L396-'Rolling_12-Month_2020_2021_2022'!J40</f>
        <v>4.7106591440027046E-5</v>
      </c>
      <c r="M411" s="50">
        <f>+M396-'Rolling_12-Month_2020_2021_2022'!K40</f>
        <v>1.5323830950875195E-5</v>
      </c>
      <c r="N411" s="11">
        <f>+N396-'Rolling_12-Month_2020_2021_2022'!L40</f>
        <v>0</v>
      </c>
      <c r="O411" s="11">
        <f>+O396-'Rolling_12-Month_2020_2021_2022'!M40</f>
        <v>0</v>
      </c>
      <c r="P411" s="11">
        <f>+P396-'Rolling_12-Month_2020_2021_2022'!N40</f>
        <v>0</v>
      </c>
      <c r="Q411" s="11">
        <f>+Q396-'Rolling_12-Month_2020_2021_2022'!O40</f>
        <v>0</v>
      </c>
      <c r="R411" s="11">
        <f>+R396-'Rolling_12-Month_2020_2021_2022'!P40</f>
        <v>0</v>
      </c>
      <c r="S411" s="11">
        <f>+S396-'Rolling_12-Month_2020_2021_2022'!Q40</f>
        <v>0</v>
      </c>
    </row>
    <row r="412" spans="4:19" x14ac:dyDescent="0.35">
      <c r="D412" s="33" t="s">
        <v>23</v>
      </c>
      <c r="E412" s="34">
        <v>2022</v>
      </c>
      <c r="F412" s="11">
        <f>+F397-'Rolling_12-Month_2020_2021_2022'!D41</f>
        <v>0</v>
      </c>
      <c r="G412" s="11">
        <f>+G397-'Rolling_12-Month_2020_2021_2022'!E41</f>
        <v>0</v>
      </c>
      <c r="H412" s="11">
        <f>+H397-'Rolling_12-Month_2020_2021_2022'!F41</f>
        <v>0</v>
      </c>
      <c r="I412" s="11">
        <f>+I397-'Rolling_12-Month_2020_2021_2022'!G41</f>
        <v>0</v>
      </c>
      <c r="J412" s="50">
        <f>+J397-'Rolling_12-Month_2020_2021_2022'!H41</f>
        <v>-3.2206580766214188E-4</v>
      </c>
      <c r="K412" s="50">
        <f>+K397-'Rolling_12-Month_2020_2021_2022'!I41</f>
        <v>2.5765264613042405E-4</v>
      </c>
      <c r="L412" s="50">
        <f>+L397-'Rolling_12-Month_2020_2021_2022'!J41</f>
        <v>4.8602658246466035E-5</v>
      </c>
      <c r="M412" s="50">
        <f>+M397-'Rolling_12-Month_2020_2021_2022'!K41</f>
        <v>1.5810503285224042E-5</v>
      </c>
      <c r="N412" s="11">
        <f>+N397-'Rolling_12-Month_2020_2021_2022'!L41</f>
        <v>0</v>
      </c>
      <c r="O412" s="11">
        <f>+O397-'Rolling_12-Month_2020_2021_2022'!M41</f>
        <v>0</v>
      </c>
      <c r="P412" s="11">
        <f>+P397-'Rolling_12-Month_2020_2021_2022'!N41</f>
        <v>0</v>
      </c>
      <c r="Q412" s="11">
        <f>+Q397-'Rolling_12-Month_2020_2021_2022'!O41</f>
        <v>0</v>
      </c>
      <c r="R412" s="11">
        <f>+R397-'Rolling_12-Month_2020_2021_2022'!P41</f>
        <v>0</v>
      </c>
      <c r="S412" s="11">
        <f>+S397-'Rolling_12-Month_2020_2021_2022'!Q41</f>
        <v>0</v>
      </c>
    </row>
    <row r="413" spans="4:19" x14ac:dyDescent="0.35"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</row>
    <row r="414" spans="4:19" x14ac:dyDescent="0.35"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</row>
    <row r="415" spans="4:19" x14ac:dyDescent="0.35"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</row>
    <row r="416" spans="4:19" x14ac:dyDescent="0.35"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</row>
    <row r="417" spans="6:19" x14ac:dyDescent="0.35"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</row>
    <row r="418" spans="6:19" x14ac:dyDescent="0.35"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EFIsRecord xmlns="http://schemas.microsoft.com/sharepoint/v3" xsi:nil="true"/>
    <SAEFAssetIdentifier xmlns="http://schemas.microsoft.com/sharepoint/v3" xsi:nil="true"/>
    <SAEFOwner xmlns="http://schemas.microsoft.com/sharepoint/v3" xsi:nil="true"/>
    <SISOrganizationTaxHTField0 xmlns="http://schemas.microsoft.com/sharepoint/v3">
      <Terms xmlns="http://schemas.microsoft.com/office/infopath/2007/PartnerControls"/>
    </SISOrganizationTaxHTField0>
    <SAEFLanguage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bd3ad5ee-f0c3-40aa-8cc8-36ef09940af3</TermId>
        </TermInfo>
      </Terms>
    </SAEFLanguageTaxHTField0>
    <Part xmlns="1644699c-e95f-4804-a403-b705f7c0b060">60</Part>
    <IconOverlay xmlns="http://schemas.microsoft.com/sharepoint/v4" xsi:nil="true"/>
    <SAEFCollection xmlns="http://schemas.microsoft.com/sharepoint/v3">false</SAEFCollection>
    <Preservation_x0020_Notice xmlns="1644699c-e95f-4804-a403-b705f7c0b060">false</Preservation_x0020_Notice>
    <SAEFBusinessProcess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Downstream - Chemicals</TermName>
          <TermId xmlns="http://schemas.microsoft.com/office/infopath/2007/PartnerControls">2dcb94df-6a52-437c-b2e5-35e0c7ee1c5f</TermId>
        </TermInfo>
      </Terms>
    </SAEFBusinessProcessTaxHTField0>
    <SAEFLegalEntity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Shell Chemical Appalachia LLC</TermName>
          <TermId xmlns="http://schemas.microsoft.com/office/infopath/2007/PartnerControls">ceb9ad8a-ce9a-44e2-9b3e-537619178b49</TermId>
        </TermInfo>
      </Terms>
    </SAEFLegalEntityTaxHTField0>
    <SAEFBusiness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Downstream</TermName>
          <TermId xmlns="http://schemas.microsoft.com/office/infopath/2007/PartnerControls">f377c20d-8416-4aff-9c98-676592444d76</TermId>
        </TermInfo>
      </Terms>
    </SAEFBusinessTaxHTField0>
    <TaxCatchAll xmlns="3ca3ccd0-e965-405b-b38b-db63887a28fc">
      <Value>10</Value>
      <Value>9</Value>
      <Value>8</Value>
      <Value>7</Value>
      <Value>6</Value>
      <Value>4</Value>
      <Value>3</Value>
      <Value>2</Value>
      <Value>1</Value>
    </TaxCatchAll>
    <SAEFExportControlClassificat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US content - Non Controlled (EAR99)</TermName>
          <TermId xmlns="http://schemas.microsoft.com/office/infopath/2007/PartnerControls">28f925a0-3150-42d2-9202-9af8bad33ffa</TermId>
        </TermInfo>
      </Terms>
    </SAEFExportControlClassificationTaxHTField0>
    <SAEFBusinessUnitReg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Chemicals</TermName>
          <TermId xmlns="http://schemas.microsoft.com/office/infopath/2007/PartnerControls">e7cf05b5-1bb6-475b-9527-3a4cf1679551</TermId>
        </TermInfo>
      </Terms>
    </SAEFBusinessUnitRegionTaxHTField0>
    <SAEFGlobalFunct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ddce64fb-3cb8-4cd9-8e3d-0fe554247fd1</TermId>
        </TermInfo>
      </Terms>
    </SAEFGlobalFunctionTaxHTField0>
    <SAEFCountryOfJurisdict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UNITED STATES</TermName>
          <TermId xmlns="http://schemas.microsoft.com/office/infopath/2007/PartnerControls">6c4ad875-5af6-45fb-9ae9-62dd1609b327</TermId>
        </TermInfo>
      </Terms>
    </SAEFCountryOfJurisdictionTaxHTField0>
    <SAEFKeepFileLocal xmlns="http://schemas.microsoft.com/sharepoint/v3">false</SAEFKeepFileLocal>
    <SAEFSecurityClassificat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e4bc29b2-6e76-48cc-b090-8b544c0802ae</TermId>
        </TermInfo>
      </Terms>
    </SAEFSecurityClassificationTaxHTField0>
    <SAEFSiteOwner xmlns="http://schemas.microsoft.com/sharepoint/v3">i:0#.w|europe\its-app-imffv-s</SAEFSiteOwner>
    <SAEFSiteCollectionName xmlns="http://schemas.microsoft.com/sharepoint/v3">PA Petrochemical Complex Environmental &amp; Regulatory Team</SAEFSiteCollectionName>
    <SISProcessAreaTaxHTField0 xmlns="http://schemas.microsoft.com/sharepoint/v3">
      <Terms xmlns="http://schemas.microsoft.com/office/infopath/2007/PartnerControls"/>
    </SISProcessAreaTaxHTField0>
    <_dlc_DocId xmlns="3ca3ccd0-e965-405b-b38b-db63887a28fc">AAFAA2355-353081341-11281</_dlc_DocId>
    <_dlc_DocIdUrl xmlns="3ca3ccd0-e965-405b-b38b-db63887a28fc">
      <Url>https://eu001-sp.shell.com/sites/AAFAA2355/_layouts/15/DocIdRedir.aspx?ID=AAFAA2355-353081341-11281</Url>
      <Description>AAFAA2355-353081341-11281</Description>
    </_dlc_DocIdUrl>
    <lcf76f155ced4ddcb4097134ff3c332f xmlns="1644699c-e95f-4804-a403-b705f7c0b06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hell Document" ma:contentTypeID="0x0101006F0A470EEB1140E7AA14F4CE8A50B54C0001CB1477F4DD432AA86DD56CC3887AF40034B9C5F580CF8944AC821CF91B013C7C" ma:contentTypeVersion="37" ma:contentTypeDescription="Shell Document Content Type" ma:contentTypeScope="" ma:versionID="4f12f6ecdd19b228a0dd8144d118af8d">
  <xsd:schema xmlns:xsd="http://www.w3.org/2001/XMLSchema" xmlns:xs="http://www.w3.org/2001/XMLSchema" xmlns:p="http://schemas.microsoft.com/office/2006/metadata/properties" xmlns:ns1="http://schemas.microsoft.com/sharepoint/v3" xmlns:ns2="3ca3ccd0-e965-405b-b38b-db63887a28fc" xmlns:ns4="1644699c-e95f-4804-a403-b705f7c0b060" xmlns:ns5="http://schemas.microsoft.com/sharepoint/v4" targetNamespace="http://schemas.microsoft.com/office/2006/metadata/properties" ma:root="true" ma:fieldsID="343a04026a2806b15b079fa21cf0131a" ns1:_="" ns2:_="" ns4:_="" ns5:_="">
    <xsd:import namespace="http://schemas.microsoft.com/sharepoint/v3"/>
    <xsd:import namespace="3ca3ccd0-e965-405b-b38b-db63887a28fc"/>
    <xsd:import namespace="1644699c-e95f-4804-a403-b705f7c0b06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1:SAEFSecurityClassificationTaxHTField0" minOccurs="0"/>
                <xsd:element ref="ns1:SAEFExportControlClassificationTaxHTField0" minOccurs="0"/>
                <xsd:element ref="ns1:SAEFOwner" minOccurs="0"/>
                <xsd:element ref="ns1:SAEFBusinessTaxHTField0" minOccurs="0"/>
                <xsd:element ref="ns1:SAEFBusinessUnitRegionTaxHTField0" minOccurs="0"/>
                <xsd:element ref="ns1:SAEFGlobalFunctionTaxHTField0" minOccurs="0"/>
                <xsd:element ref="ns1:SAEFBusinessProcessTaxHTField0" minOccurs="0"/>
                <xsd:element ref="ns1:SAEFLegalEntityTaxHTField0" minOccurs="0"/>
                <xsd:element ref="ns1:SAEFSiteCollectionName"/>
                <xsd:element ref="ns1:SAEFSiteOwner"/>
                <xsd:element ref="ns1:SAEFLanguageTaxHTField0" minOccurs="0"/>
                <xsd:element ref="ns1:SAEFCountryOfJurisdictionTaxHTField0" minOccurs="0"/>
                <xsd:element ref="ns1:SAEFCollection"/>
                <xsd:element ref="ns1:SAEFKeepFileLocal"/>
                <xsd:element ref="ns2:TaxCatchAll" minOccurs="0"/>
                <xsd:element ref="ns2:_dlc_DocId" minOccurs="0"/>
                <xsd:element ref="ns2:_dlc_DocIdPersistId" minOccurs="0"/>
                <xsd:element ref="ns1:SAEFIsRecord" minOccurs="0"/>
                <xsd:element ref="ns1:SISOrganizationTaxHTField0" minOccurs="0"/>
                <xsd:element ref="ns2:TaxCatchAllLabel" minOccurs="0"/>
                <xsd:element ref="ns1:SISProcessAreaTaxHTField0" minOccurs="0"/>
                <xsd:element ref="ns1:SAEFAssetIdentifier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Preservation_x0020_Notice" minOccurs="0"/>
                <xsd:element ref="ns4:Part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5:IconOverlay" minOccurs="0"/>
                <xsd:element ref="ns4:MediaLengthInSecond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AEFSecurityClassificationTaxHTField0" ma:index="3" ma:taxonomy="true" ma:internalName="SAEFSecurityClassificationTaxHTField0" ma:taxonomyFieldName="SAEFSecurityClassification" ma:displayName="Security Classification" ma:default="8;#Confidential|e4bc29b2-6e76-48cc-b090-8b544c0802ae" ma:fieldId="{2ce2f798-4e95-48f9-a317-73f854109466}" ma:sspId="e3aebf70-341c-4d91-bdd3-aba9df361687" ma:termSetId="daf890f0-167e-4ee2-a9fd-a81536ed816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EFExportControlClassificationTaxHTField0" ma:index="5" nillable="true" ma:taxonomy="true" ma:internalName="SAEFExportControlClassificationTaxHTField0" ma:taxonomyFieldName="SAEFExportControlClassification" ma:displayName="Export Control" ma:readOnly="false" ma:default="9;#US content - Non Controlled (EAR99)|28f925a0-3150-42d2-9202-9af8bad33ffa" ma:fieldId="{334f96ae-8e6f-4bca-bd92-9698e8369ad6}" ma:sspId="e3aebf70-341c-4d91-bdd3-aba9df361687" ma:termSetId="0a37200c-155d-4bd2-8a71-6ee4023d1a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EFOwner" ma:index="8" nillable="true" ma:displayName="Owner" ma:internalName="SAEFOwner">
      <xsd:simpleType>
        <xsd:restriction base="dms:Text"/>
      </xsd:simpleType>
    </xsd:element>
    <xsd:element name="SAEFBusinessTaxHTField0" ma:index="11" ma:taxonomy="true" ma:internalName="SAEFBusinessTaxHTField0" ma:taxonomyFieldName="SAEFBusiness" ma:displayName="Business" ma:default="1;#Downstream|f377c20d-8416-4aff-9c98-676592444d76" ma:fieldId="{0d7acb72-5c17-4ee6-b184-d60d15597f6a}" ma:sspId="e3aebf70-341c-4d91-bdd3-aba9df361687" ma:termSetId="f928660f-a52c-4d0d-a7a1-af45e8e16d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EFBusinessUnitRegionTaxHTField0" ma:index="13" ma:taxonomy="true" ma:internalName="SAEFBusinessUnitRegionTaxHTField0" ma:taxonomyFieldName="SAEFBusinessUnitRegion" ma:displayName="Business Unit/Region" ma:default="2;#Chemicals|e7cf05b5-1bb6-475b-9527-3a4cf1679551" ma:fieldId="{98984985-015b-4079-8918-b5a01b45e4b3}" ma:sspId="e3aebf70-341c-4d91-bdd3-aba9df361687" ma:termSetId="f928660f-a52c-4d0d-a7a1-af45e8e16d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EFGlobalFunctionTaxHTField0" ma:index="15" ma:taxonomy="true" ma:internalName="SAEFGlobalFunctionTaxHTField0" ma:taxonomyFieldName="SAEFGlobalFunction" ma:displayName="Business Function" ma:default="3;#Not Applicable|ddce64fb-3cb8-4cd9-8e3d-0fe554247fd1" ma:fieldId="{1284211f-8330-48b1-a5cc-ec1f0d9b0f7a}" ma:sspId="e3aebf70-341c-4d91-bdd3-aba9df361687" ma:termSetId="354c4cc3-2d4b-4608-9bbd-a538d7fca2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EFBusinessProcessTaxHTField0" ma:index="17" nillable="true" ma:taxonomy="true" ma:internalName="SAEFBusinessProcessTaxHTField0" ma:taxonomyFieldName="SAEFBusinessProcess" ma:displayName="Business Process" ma:default="10;#Downstream - Chemicals|2dcb94df-6a52-437c-b2e5-35e0c7ee1c5f" ma:fieldId="{f7493bb9-5348-44de-a787-5c9f505950a2}" ma:sspId="e3aebf70-341c-4d91-bdd3-aba9df361687" ma:termSetId="f105a133-66fc-4406-afa4-8b472c9cdbb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EFLegalEntityTaxHTField0" ma:index="19" ma:taxonomy="true" ma:internalName="SAEFLegalEntityTaxHTField0" ma:taxonomyFieldName="SAEFLegalEntity" ma:displayName="Legal Entity" ma:default="4;#Shell Chemical Appalachia LLC|ceb9ad8a-ce9a-44e2-9b3e-537619178b49" ma:fieldId="{529dd253-148e-4d10-9b8c-1444f6695d3b}" ma:sspId="e3aebf70-341c-4d91-bdd3-aba9df361687" ma:termSetId="94b6dd6e-4329-4f68-907b-ed5bdd50f8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EFSiteCollectionName" ma:index="21" ma:displayName="Site Collection Name" ma:default="PA Petrochemical Complex Environmental &amp; Regulatory Team" ma:hidden="true" ma:internalName="SAEFSiteCollectionName">
      <xsd:simpleType>
        <xsd:restriction base="dms:Text"/>
      </xsd:simpleType>
    </xsd:element>
    <xsd:element name="SAEFSiteOwner" ma:index="22" ma:displayName="Site Owner" ma:default="i:0#.w|europe\its-app-imffv-s" ma:hidden="true" ma:internalName="SAEFSiteOwner">
      <xsd:simpleType>
        <xsd:restriction base="dms:Text"/>
      </xsd:simpleType>
    </xsd:element>
    <xsd:element name="SAEFLanguageTaxHTField0" ma:index="23" ma:taxonomy="true" ma:internalName="SAEFLanguageTaxHTField0" ma:taxonomyFieldName="SAEFLanguage" ma:displayName="Language" ma:default="6;#English|bd3ad5ee-f0c3-40aa-8cc8-36ef09940af3" ma:fieldId="{a99e316a-5158-4b34-9a98-5674ef8a1639}" ma:sspId="e3aebf70-341c-4d91-bdd3-aba9df361687" ma:termSetId="b2561cd2-09b2-4dce-b5be-021768df6d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EFCountryOfJurisdictionTaxHTField0" ma:index="25" ma:taxonomy="true" ma:internalName="SAEFCountryOfJurisdictionTaxHTField0" ma:taxonomyFieldName="SAEFCountryOfJurisdiction" ma:displayName="Country of Jurisdiction" ma:default="7;#UNITED STATES|6c4ad875-5af6-45fb-9ae9-62dd1609b327" ma:fieldId="{dc07035f-7987-48f5-ba88-2d29e2b62c9e}" ma:sspId="e3aebf70-341c-4d91-bdd3-aba9df361687" ma:termSetId="a560ecad-89fd-4dcd-adad-4e15e7baec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EFCollection" ma:index="27" ma:displayName="Collection" ma:default="0" ma:hidden="true" ma:internalName="SAEFCollection">
      <xsd:simpleType>
        <xsd:restriction base="dms:Boolean"/>
      </xsd:simpleType>
    </xsd:element>
    <xsd:element name="SAEFKeepFileLocal" ma:index="28" ma:displayName="Keep File Local" ma:default="0" ma:hidden="true" ma:internalName="SAEFKeepFileLocal">
      <xsd:simpleType>
        <xsd:restriction base="dms:Boolean"/>
      </xsd:simpleType>
    </xsd:element>
    <xsd:element name="SAEFIsRecord" ma:index="38" nillable="true" ma:displayName="Is Copy Record" ma:hidden="true" ma:indexed="true" ma:internalName="SAEFIsRecord">
      <xsd:simpleType>
        <xsd:restriction base="dms:Text"/>
      </xsd:simpleType>
    </xsd:element>
    <xsd:element name="SISOrganizationTaxHTField0" ma:index="39" nillable="true" ma:taxonomy="true" ma:internalName="SISOrganizationTaxHTField0" ma:taxonomyFieldName="SISOrganization" ma:displayName="Organization" ma:default="" ma:fieldId="{36f2e3aa-a82e-45f5-a5f3-2a282c1cef33}" ma:sspId="e3aebf70-341c-4d91-bdd3-aba9df361687" ma:termSetId="40a56409-5095-4fdd-8779-332096332ab4" ma:anchorId="23fc9ba9-cb56-4500-bb3a-e08a5f8f5a53" ma:open="false" ma:isKeyword="false">
      <xsd:complexType>
        <xsd:sequence>
          <xsd:element ref="pc:Terms" minOccurs="0" maxOccurs="1"/>
        </xsd:sequence>
      </xsd:complexType>
    </xsd:element>
    <xsd:element name="SISProcessAreaTaxHTField0" ma:index="41" nillable="true" ma:taxonomy="true" ma:internalName="SISProcessAreaTaxHTField0" ma:taxonomyFieldName="SISProcessArea" ma:displayName="Process Area" ma:default="" ma:fieldId="{d6f17605-d214-4831-98d6-6b98c1446d07}" ma:sspId="e3aebf70-341c-4d91-bdd3-aba9df361687" ma:termSetId="40a56409-5095-4fdd-8779-332096332ab4" ma:anchorId="081dcc22-c61b-4a79-a63f-df177249f45b" ma:open="false" ma:isKeyword="false">
      <xsd:complexType>
        <xsd:sequence>
          <xsd:element ref="pc:Terms" minOccurs="0" maxOccurs="1"/>
        </xsd:sequence>
      </xsd:complexType>
    </xsd:element>
    <xsd:element name="SAEFAssetIdentifier" ma:index="42" nillable="true" ma:displayName="Asset Identifier" ma:hidden="true" ma:internalName="SAEFAssetIdentifier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3ccd0-e965-405b-b38b-db63887a28fc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29" nillable="true" ma:displayName="Taxonomy Catch All Column" ma:hidden="true" ma:list="{ebe87cb4-a33d-494c-ba15-102ab492460e}" ma:internalName="TaxCatchAll" ma:showField="CatchAllData" ma:web="3ca3ccd0-e965-405b-b38b-db63887a2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3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Label" ma:index="40" nillable="true" ma:displayName="Taxonomy Catch All Column1" ma:hidden="true" ma:list="{ebe87cb4-a33d-494c-ba15-102ab492460e}" ma:internalName="TaxCatchAllLabel" ma:readOnly="true" ma:showField="CatchAllDataLabel" ma:web="3ca3ccd0-e965-405b-b38b-db63887a2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5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4699c-e95f-4804-a403-b705f7c0b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4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MediaServiceAutoTags" ma:internalName="MediaServiceAutoTags" ma:readOnly="true">
      <xsd:simpleType>
        <xsd:restriction base="dms:Text"/>
      </xsd:simpleType>
    </xsd:element>
    <xsd:element name="MediaServiceOCR" ma:index="4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48" nillable="true" ma:displayName="MediaServiceLocation" ma:internalName="MediaServiceLocation" ma:readOnly="true">
      <xsd:simpleType>
        <xsd:restriction base="dms:Text"/>
      </xsd:simpleType>
    </xsd:element>
    <xsd:element name="Preservation_x0020_Notice" ma:index="49" nillable="true" ma:displayName="Preservation Notice" ma:default="0" ma:description="Y = Documents is part of a Preservation Notice&#10;N = Document is not part of a Preservation Notice" ma:internalName="Preservation_x0020_Notice">
      <xsd:simpleType>
        <xsd:restriction base="dms:Boolean"/>
      </xsd:simpleType>
    </xsd:element>
    <xsd:element name="Part" ma:index="50" nillable="true" ma:displayName="Part" ma:default="60" ma:description="EPA Regulatory Category" ma:format="Dropdown" ma:internalName="Part">
      <xsd:simpleType>
        <xsd:restriction base="dms:Choice">
          <xsd:enumeration value="60"/>
          <xsd:enumeration value="61"/>
          <xsd:enumeration value="63"/>
          <xsd:enumeration value="75"/>
        </xsd:restriction>
      </xsd:simpleType>
    </xsd:element>
    <xsd:element name="MediaServiceAutoKeyPoints" ma:index="5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5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0" nillable="true" ma:taxonomy="true" ma:internalName="lcf76f155ced4ddcb4097134ff3c332f" ma:taxonomyFieldName="MediaServiceImageTags" ma:displayName="Image Tags" ma:readOnly="false" ma:fieldId="{5cf76f15-5ced-4ddc-b409-7134ff3c332f}" ma:taxonomyMulti="true" ma:sspId="e3aebf70-341c-4d91-bdd3-aba9df361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7" ma:displayName="Author"/>
        <xsd:element ref="dcterms:created" minOccurs="0" maxOccurs="1"/>
        <xsd:element ref="dc:identifier" minOccurs="0" maxOccurs="1"/>
        <xsd:element name="contentType" minOccurs="0" maxOccurs="1" type="xsd:string" ma:index="3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B81494-3D0D-40C8-9FE5-3BD532A0D7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F2DAC-BA7B-4064-A218-7709F76149EE}">
  <ds:schemaRefs>
    <ds:schemaRef ds:uri="http://schemas.microsoft.com/office/2006/documentManagement/types"/>
    <ds:schemaRef ds:uri="http://schemas.microsoft.com/sharepoint/v4"/>
    <ds:schemaRef ds:uri="http://purl.org/dc/terms/"/>
    <ds:schemaRef ds:uri="1644699c-e95f-4804-a403-b705f7c0b060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3ca3ccd0-e965-405b-b38b-db63887a28fc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1F59A77-1CB9-49C5-8136-CF58C840A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a3ccd0-e965-405b-b38b-db63887a28fc"/>
    <ds:schemaRef ds:uri="1644699c-e95f-4804-a403-b705f7c0b06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B580C13-BC2E-4529-A449-E5AD263F8F1B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db1e96a8-a3da-442a-930b-235cac24cd5c}" enabled="0" method="" siteId="{db1e96a8-a3da-442a-930b-235cac24cd5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Data 2020_2021_2022</vt:lpstr>
      <vt:lpstr>Rolling_12-Month_2020_2021_2022</vt:lpstr>
      <vt:lpstr>Sum_Month_Source_Nov21_Nov22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Coy, Kimberly SCC-DMP/462</dc:creator>
  <cp:keywords/>
  <dc:description/>
  <cp:lastModifiedBy>Kimberly Kaal</cp:lastModifiedBy>
  <cp:revision/>
  <dcterms:created xsi:type="dcterms:W3CDTF">2022-01-20T03:00:44Z</dcterms:created>
  <dcterms:modified xsi:type="dcterms:W3CDTF">2022-12-19T18:54:47Z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0x0101006F0A470EEB1140E7AA14F4CE8A50B54C0001CB1477F4DD432AA86DD56CC3887AF40034B9C5F580CF8944AC821CF91B013C7C</vt:lpwstr>
  </property>
  <property fmtid="{D5CDD505-2E9C-101B-9397-08002B2CF9AE}" pid="3" name="SISProcessArea">
    <vt:lpwstr/>
  </property>
  <property fmtid="{D5CDD505-2E9C-101B-9397-08002B2CF9AE}" pid="4" name="SAEFExportControlClassification">
    <vt:lpwstr>9;#US content - Non Controlled (EAR99)|28f925a0-3150-42d2-9202-9af8bad33ffa</vt:lpwstr>
  </property>
  <property fmtid="{D5CDD505-2E9C-101B-9397-08002B2CF9AE}" pid="5" name="SAEFLegalEntity">
    <vt:lpwstr>4;#Shell Chemical Appalachia LLC|ceb9ad8a-ce9a-44e2-9b3e-537619178b49</vt:lpwstr>
  </property>
  <property fmtid="{D5CDD505-2E9C-101B-9397-08002B2CF9AE}" pid="6" name="SISOrganization">
    <vt:lpwstr/>
  </property>
  <property fmtid="{D5CDD505-2E9C-101B-9397-08002B2CF9AE}" pid="7" name="SAEFSecurityClassification">
    <vt:lpwstr>8;#Confidential|e4bc29b2-6e76-48cc-b090-8b544c0802ae</vt:lpwstr>
  </property>
  <property fmtid="{D5CDD505-2E9C-101B-9397-08002B2CF9AE}" pid="8" name="SAEFBusiness">
    <vt:lpwstr>1;#Downstream|f377c20d-8416-4aff-9c98-676592444d76</vt:lpwstr>
  </property>
  <property fmtid="{D5CDD505-2E9C-101B-9397-08002B2CF9AE}" pid="9" name="SAEFBusinessProcess">
    <vt:lpwstr>10;#Downstream - Chemicals|2dcb94df-6a52-437c-b2e5-35e0c7ee1c5f</vt:lpwstr>
  </property>
  <property fmtid="{D5CDD505-2E9C-101B-9397-08002B2CF9AE}" pid="10" name="SAEFGlobalFunction">
    <vt:lpwstr>3;#Not Applicable|ddce64fb-3cb8-4cd9-8e3d-0fe554247fd1</vt:lpwstr>
  </property>
  <property fmtid="{D5CDD505-2E9C-101B-9397-08002B2CF9AE}" pid="11" name="SAEFBusinessUnitRegion">
    <vt:lpwstr>2;#Chemicals|e7cf05b5-1bb6-475b-9527-3a4cf1679551</vt:lpwstr>
  </property>
  <property fmtid="{D5CDD505-2E9C-101B-9397-08002B2CF9AE}" pid="12" name="SAEFCountryOfJurisdiction">
    <vt:lpwstr>7;#UNITED STATES|6c4ad875-5af6-45fb-9ae9-62dd1609b327</vt:lpwstr>
  </property>
  <property fmtid="{D5CDD505-2E9C-101B-9397-08002B2CF9AE}" pid="13" name="SAEFLanguage">
    <vt:lpwstr>6;#English|bd3ad5ee-f0c3-40aa-8cc8-36ef09940af3</vt:lpwstr>
  </property>
  <property fmtid="{D5CDD505-2E9C-101B-9397-08002B2CF9AE}" pid="14" name="_dlc_DocIdItemGuid">
    <vt:lpwstr>3c527d6f-0f92-49db-b2d6-ee7d75d4f344</vt:lpwstr>
  </property>
  <property fmtid="{D5CDD505-2E9C-101B-9397-08002B2CF9AE}" pid="15" name="MediaServiceImageTags">
    <vt:lpwstr/>
  </property>
</Properties>
</file>