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420" activeTab="1"/>
  </bookViews>
  <sheets>
    <sheet name="Manure TA" sheetId="1" r:id="rId1"/>
    <sheet name="Sheet3" sheetId="2" r:id="rId2"/>
  </sheets>
  <definedNames>
    <definedName name="_xlnm.Print_Area" localSheetId="0">'Manure TA'!$A$1:$N$45</definedName>
  </definedNames>
  <calcPr fullCalcOnLoad="1"/>
</workbook>
</file>

<file path=xl/sharedStrings.xml><?xml version="1.0" encoding="utf-8"?>
<sst xmlns="http://schemas.openxmlformats.org/spreadsheetml/2006/main" count="171" uniqueCount="50">
  <si>
    <t>Type</t>
  </si>
  <si>
    <t>#/day/Au x</t>
  </si>
  <si>
    <t>24hrs/day /</t>
  </si>
  <si>
    <t>T/A</t>
  </si>
  <si>
    <t>Tons</t>
  </si>
  <si>
    <t>Acres</t>
  </si>
  <si>
    <t>Horse</t>
  </si>
  <si>
    <t>s/s</t>
  </si>
  <si>
    <t>e f</t>
  </si>
  <si>
    <t>l f/w</t>
  </si>
  <si>
    <t>Season</t>
  </si>
  <si>
    <t>Steer</t>
  </si>
  <si>
    <t>F 3</t>
  </si>
  <si>
    <t>l/f w</t>
  </si>
  <si>
    <t>s/s = spring / summer</t>
  </si>
  <si>
    <t>e f = early fall</t>
  </si>
  <si>
    <t>C / C / Y</t>
  </si>
  <si>
    <t>C / C / Y = cow / calves /yearlings</t>
  </si>
  <si>
    <t>(A U) x</t>
  </si>
  <si>
    <t>Animal Units</t>
  </si>
  <si>
    <t xml:space="preserve">Field </t>
  </si>
  <si>
    <t>ID</t>
  </si>
  <si>
    <t>Pasture x</t>
  </si>
  <si>
    <t>Days on pasture</t>
  </si>
  <si>
    <t xml:space="preserve">hours on </t>
  </si>
  <si>
    <t>pasture /</t>
  </si>
  <si>
    <t>2000# / T=</t>
  </si>
  <si>
    <t>#</t>
  </si>
  <si>
    <t>Weight</t>
  </si>
  <si>
    <t>Total Pounds</t>
  </si>
  <si>
    <t>/1000 #/AU</t>
  </si>
  <si>
    <t>AU</t>
  </si>
  <si>
    <t>yearllings</t>
  </si>
  <si>
    <t>cows</t>
  </si>
  <si>
    <t>calves</t>
  </si>
  <si>
    <t>bull</t>
  </si>
  <si>
    <t>steer</t>
  </si>
  <si>
    <t>C/C/Y</t>
  </si>
  <si>
    <t>horses</t>
  </si>
  <si>
    <t>T1684</t>
  </si>
  <si>
    <t>T 1684</t>
  </si>
  <si>
    <t>F 3 &amp; 4</t>
  </si>
  <si>
    <t>F 5 &amp; 10</t>
  </si>
  <si>
    <t>F 1</t>
  </si>
  <si>
    <t>T 2220</t>
  </si>
  <si>
    <t>F 1 &amp; 2</t>
  </si>
  <si>
    <t>F 2, 6 &amp; 7</t>
  </si>
  <si>
    <t>l f/w = late fall/winter</t>
  </si>
  <si>
    <t>MAX</t>
  </si>
  <si>
    <t>11 days = 9.76 T/A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</si>
</sst>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2" fontId="1" fillId="0" borderId="33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2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2" fontId="2" fillId="37" borderId="36" xfId="0" applyNumberFormat="1" applyFont="1" applyFill="1" applyBorder="1" applyAlignment="1">
      <alignment horizontal="center" vertical="center"/>
    </xf>
    <xf numFmtId="0" fontId="1" fillId="37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2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5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2" fontId="2" fillId="0" borderId="21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5"/>
  <sheetViews>
    <sheetView view="pageBreakPreview" zoomScaleSheetLayoutView="100" zoomScalePageLayoutView="0" workbookViewId="0" topLeftCell="A16">
      <selection activeCell="I37" sqref="I37"/>
    </sheetView>
  </sheetViews>
  <sheetFormatPr defaultColWidth="9.140625" defaultRowHeight="12.75"/>
  <cols>
    <col min="1" max="1" width="2.7109375" style="0" customWidth="1"/>
    <col min="2" max="2" width="10.57421875" style="2" customWidth="1"/>
    <col min="3" max="3" width="10.28125" style="1" customWidth="1"/>
    <col min="4" max="4" width="12.57421875" style="74" customWidth="1"/>
    <col min="5" max="5" width="15.00390625" style="74" customWidth="1"/>
    <col min="6" max="6" width="19.8515625" style="74" customWidth="1"/>
    <col min="7" max="7" width="11.28125" style="74" customWidth="1"/>
    <col min="8" max="8" width="13.140625" style="74" customWidth="1"/>
    <col min="9" max="9" width="12.421875" style="74" customWidth="1"/>
    <col min="10" max="10" width="14.8515625" style="74" customWidth="1"/>
    <col min="11" max="11" width="8.00390625" style="74" customWidth="1"/>
    <col min="12" max="12" width="10.8515625" style="2" customWidth="1"/>
    <col min="13" max="13" width="9.8515625" style="1" customWidth="1"/>
  </cols>
  <sheetData>
    <row r="1" ht="15.75" thickBot="1"/>
    <row r="2" spans="2:13" ht="16.5" thickTop="1">
      <c r="B2" s="14" t="s">
        <v>20</v>
      </c>
      <c r="C2" s="15" t="s">
        <v>0</v>
      </c>
      <c r="D2" s="75" t="s">
        <v>19</v>
      </c>
      <c r="E2" s="75" t="s">
        <v>1</v>
      </c>
      <c r="F2" s="75" t="s">
        <v>23</v>
      </c>
      <c r="G2" s="75" t="s">
        <v>24</v>
      </c>
      <c r="H2" s="75" t="s">
        <v>2</v>
      </c>
      <c r="I2" s="75" t="s">
        <v>26</v>
      </c>
      <c r="J2" s="14" t="s">
        <v>4</v>
      </c>
      <c r="K2" s="75" t="s">
        <v>5</v>
      </c>
      <c r="L2" s="14" t="s">
        <v>3</v>
      </c>
      <c r="M2" s="15" t="s">
        <v>10</v>
      </c>
    </row>
    <row r="3" spans="2:13" ht="16.5" thickBot="1">
      <c r="B3" s="16" t="s">
        <v>21</v>
      </c>
      <c r="C3" s="17"/>
      <c r="D3" s="76" t="s">
        <v>18</v>
      </c>
      <c r="E3" s="76"/>
      <c r="F3" s="76" t="s">
        <v>22</v>
      </c>
      <c r="G3" s="76" t="s">
        <v>25</v>
      </c>
      <c r="H3" s="76"/>
      <c r="I3" s="76"/>
      <c r="J3" s="76"/>
      <c r="K3" s="76"/>
      <c r="L3" s="16"/>
      <c r="M3" s="17"/>
    </row>
    <row r="4" spans="2:13" ht="16.5" thickTop="1">
      <c r="B4" s="47" t="s">
        <v>40</v>
      </c>
      <c r="C4" s="27" t="s">
        <v>16</v>
      </c>
      <c r="D4" s="62">
        <f>G39</f>
        <v>117.3</v>
      </c>
      <c r="E4" s="62">
        <v>60</v>
      </c>
      <c r="F4" s="62">
        <v>102</v>
      </c>
      <c r="G4" s="62">
        <v>24</v>
      </c>
      <c r="H4" s="62">
        <v>24</v>
      </c>
      <c r="I4" s="62">
        <v>2000</v>
      </c>
      <c r="J4" s="62">
        <f>(D4*E4*F4*G4/H4/I4)</f>
        <v>358.938</v>
      </c>
      <c r="K4" s="62">
        <v>38.4</v>
      </c>
      <c r="L4" s="22">
        <f>(J4/K4)</f>
        <v>9.34734375</v>
      </c>
      <c r="M4" s="23" t="s">
        <v>7</v>
      </c>
    </row>
    <row r="5" spans="2:13" ht="15.75">
      <c r="B5" s="48" t="s">
        <v>43</v>
      </c>
      <c r="C5" s="11" t="s">
        <v>16</v>
      </c>
      <c r="D5" s="63">
        <f>G39</f>
        <v>117.3</v>
      </c>
      <c r="E5" s="63">
        <v>60</v>
      </c>
      <c r="F5" s="63">
        <v>40</v>
      </c>
      <c r="G5" s="63">
        <v>24</v>
      </c>
      <c r="H5" s="63">
        <v>24</v>
      </c>
      <c r="I5" s="63">
        <v>2000</v>
      </c>
      <c r="J5" s="63">
        <f>(D5*E5*F5*G5/H5/I5)</f>
        <v>140.76</v>
      </c>
      <c r="K5" s="63">
        <v>38.4</v>
      </c>
      <c r="L5" s="9">
        <f>(J5/K5)</f>
        <v>3.665625</v>
      </c>
      <c r="M5" s="24" t="s">
        <v>8</v>
      </c>
    </row>
    <row r="6" spans="2:13" ht="16.5" thickBot="1">
      <c r="B6" s="49"/>
      <c r="C6" s="43" t="s">
        <v>16</v>
      </c>
      <c r="D6" s="64">
        <f>G39</f>
        <v>117.3</v>
      </c>
      <c r="E6" s="64">
        <v>60</v>
      </c>
      <c r="F6" s="64">
        <v>45</v>
      </c>
      <c r="G6" s="64">
        <v>24</v>
      </c>
      <c r="H6" s="64">
        <v>24</v>
      </c>
      <c r="I6" s="64">
        <v>2000</v>
      </c>
      <c r="J6" s="64">
        <f>(D6*E6*F6*G6/H6/I6)</f>
        <v>158.355</v>
      </c>
      <c r="K6" s="64">
        <v>38.4</v>
      </c>
      <c r="L6" s="25">
        <f>(J6/K6)</f>
        <v>4.123828125</v>
      </c>
      <c r="M6" s="26" t="s">
        <v>9</v>
      </c>
    </row>
    <row r="7" spans="2:13" ht="16.5" thickBot="1" thickTop="1">
      <c r="B7" s="8"/>
      <c r="C7" s="3"/>
      <c r="D7" s="8"/>
      <c r="E7" s="8"/>
      <c r="F7" s="8"/>
      <c r="G7" s="8"/>
      <c r="H7" s="8"/>
      <c r="I7" s="8"/>
      <c r="J7" s="8"/>
      <c r="K7" s="8"/>
      <c r="L7" s="10"/>
      <c r="M7" s="8"/>
    </row>
    <row r="8" spans="2:13" ht="16.5" thickTop="1">
      <c r="B8" s="52" t="s">
        <v>40</v>
      </c>
      <c r="C8" s="54" t="s">
        <v>16</v>
      </c>
      <c r="D8" s="73">
        <f>G39</f>
        <v>117.3</v>
      </c>
      <c r="E8" s="73">
        <v>60</v>
      </c>
      <c r="F8" s="73">
        <v>28</v>
      </c>
      <c r="G8" s="73">
        <v>24</v>
      </c>
      <c r="H8" s="73">
        <v>24</v>
      </c>
      <c r="I8" s="73">
        <v>2000</v>
      </c>
      <c r="J8" s="73">
        <f>(D8*E8*F8*G8/H8/I8)</f>
        <v>98.532</v>
      </c>
      <c r="K8" s="73">
        <v>6.4</v>
      </c>
      <c r="L8" s="40">
        <f>(J8/K8)</f>
        <v>15.395624999999999</v>
      </c>
      <c r="M8" s="19" t="s">
        <v>7</v>
      </c>
    </row>
    <row r="9" spans="2:13" ht="16.5" thickBot="1">
      <c r="B9" s="53" t="s">
        <v>46</v>
      </c>
      <c r="C9" s="55"/>
      <c r="D9" s="77"/>
      <c r="E9" s="77"/>
      <c r="F9" s="77"/>
      <c r="G9" s="77"/>
      <c r="H9" s="77"/>
      <c r="I9" s="77"/>
      <c r="J9" s="77"/>
      <c r="K9" s="77"/>
      <c r="L9" s="41"/>
      <c r="M9" s="42"/>
    </row>
    <row r="10" spans="2:13" ht="17.25" thickBot="1" thickTop="1">
      <c r="B10" s="65"/>
      <c r="C10" s="66"/>
      <c r="D10" s="78"/>
      <c r="E10" s="78"/>
      <c r="F10" s="78"/>
      <c r="G10" s="78"/>
      <c r="H10" s="78"/>
      <c r="I10" s="78"/>
      <c r="J10" s="78"/>
      <c r="K10" s="78"/>
      <c r="L10" s="67"/>
      <c r="M10" s="68"/>
    </row>
    <row r="11" spans="2:13" ht="16.5" thickTop="1">
      <c r="B11" s="47" t="s">
        <v>40</v>
      </c>
      <c r="C11" s="27" t="s">
        <v>6</v>
      </c>
      <c r="D11" s="62">
        <v>2</v>
      </c>
      <c r="E11" s="62">
        <v>45</v>
      </c>
      <c r="F11" s="62">
        <v>188</v>
      </c>
      <c r="G11" s="62">
        <v>7</v>
      </c>
      <c r="H11" s="62">
        <v>24</v>
      </c>
      <c r="I11" s="62">
        <v>2000</v>
      </c>
      <c r="J11" s="62">
        <f>(D11*E11*F11*G11/H11/I11)</f>
        <v>2.4675</v>
      </c>
      <c r="K11" s="62">
        <v>2.5</v>
      </c>
      <c r="L11" s="22">
        <f>(J11/K11)</f>
        <v>0.9869999999999999</v>
      </c>
      <c r="M11" s="23" t="s">
        <v>7</v>
      </c>
    </row>
    <row r="12" spans="2:13" ht="15.75">
      <c r="B12" s="48" t="s">
        <v>41</v>
      </c>
      <c r="C12" s="11" t="s">
        <v>6</v>
      </c>
      <c r="D12" s="63">
        <v>2</v>
      </c>
      <c r="E12" s="63">
        <v>45</v>
      </c>
      <c r="F12" s="63">
        <v>82</v>
      </c>
      <c r="G12" s="63">
        <v>7</v>
      </c>
      <c r="H12" s="63">
        <v>24</v>
      </c>
      <c r="I12" s="63">
        <v>2000</v>
      </c>
      <c r="J12" s="63">
        <f>(D12*E12*F12*G12/H12/I12)</f>
        <v>1.07625</v>
      </c>
      <c r="K12" s="63">
        <v>2.5</v>
      </c>
      <c r="L12" s="9">
        <f>(J12/K12)</f>
        <v>0.4305</v>
      </c>
      <c r="M12" s="24" t="s">
        <v>8</v>
      </c>
    </row>
    <row r="13" spans="2:13" ht="16.5" thickBot="1">
      <c r="B13" s="49"/>
      <c r="C13" s="43" t="s">
        <v>6</v>
      </c>
      <c r="D13" s="64">
        <v>2</v>
      </c>
      <c r="E13" s="64">
        <v>45</v>
      </c>
      <c r="F13" s="64">
        <v>30</v>
      </c>
      <c r="G13" s="64">
        <v>7</v>
      </c>
      <c r="H13" s="64">
        <v>24</v>
      </c>
      <c r="I13" s="64">
        <v>2000</v>
      </c>
      <c r="J13" s="64">
        <f>(D13*E13*F13*G13/H13/I13)</f>
        <v>0.39375</v>
      </c>
      <c r="K13" s="64">
        <v>2.5</v>
      </c>
      <c r="L13" s="25">
        <f>(J13/K13)</f>
        <v>0.1575</v>
      </c>
      <c r="M13" s="26" t="s">
        <v>9</v>
      </c>
    </row>
    <row r="14" spans="2:13" ht="17.25" thickBot="1" thickTop="1">
      <c r="B14" s="69"/>
      <c r="C14" s="66"/>
      <c r="D14" s="69"/>
      <c r="E14" s="69"/>
      <c r="F14" s="69"/>
      <c r="G14" s="69"/>
      <c r="H14" s="69"/>
      <c r="I14" s="69"/>
      <c r="J14" s="69"/>
      <c r="K14" s="69"/>
      <c r="L14" s="67"/>
      <c r="M14" s="70"/>
    </row>
    <row r="15" spans="2:13" ht="16.5" thickTop="1">
      <c r="B15" s="52" t="s">
        <v>39</v>
      </c>
      <c r="C15" s="50" t="s">
        <v>16</v>
      </c>
      <c r="D15" s="58">
        <f>G39</f>
        <v>117.3</v>
      </c>
      <c r="E15" s="59">
        <v>60</v>
      </c>
      <c r="F15" s="59">
        <v>28</v>
      </c>
      <c r="G15" s="59">
        <v>24</v>
      </c>
      <c r="H15" s="59">
        <v>24</v>
      </c>
      <c r="I15" s="59">
        <v>2000</v>
      </c>
      <c r="J15" s="59">
        <f>(D15*E15*F15*G15/H15/I15)</f>
        <v>98.532</v>
      </c>
      <c r="K15" s="59">
        <v>6.1</v>
      </c>
      <c r="L15" s="18">
        <f>(J15/K15)</f>
        <v>16.152786885245902</v>
      </c>
      <c r="M15" s="19" t="s">
        <v>7</v>
      </c>
    </row>
    <row r="16" spans="2:13" ht="16.5" thickBot="1">
      <c r="B16" s="53" t="s">
        <v>42</v>
      </c>
      <c r="C16" s="51"/>
      <c r="D16" s="60"/>
      <c r="E16" s="61"/>
      <c r="F16" s="61"/>
      <c r="G16" s="61"/>
      <c r="H16" s="61"/>
      <c r="I16" s="61"/>
      <c r="J16" s="61"/>
      <c r="K16" s="61"/>
      <c r="L16" s="20"/>
      <c r="M16" s="21"/>
    </row>
    <row r="17" spans="2:13" ht="17.25" thickBot="1" thickTop="1">
      <c r="B17" s="65"/>
      <c r="C17" s="66"/>
      <c r="D17" s="78"/>
      <c r="E17" s="78"/>
      <c r="F17" s="78"/>
      <c r="G17" s="78"/>
      <c r="H17" s="78"/>
      <c r="I17" s="78"/>
      <c r="J17" s="78"/>
      <c r="K17" s="78"/>
      <c r="L17" s="67"/>
      <c r="M17" s="68"/>
    </row>
    <row r="18" spans="2:13" ht="16.5" thickTop="1">
      <c r="B18" s="47" t="s">
        <v>44</v>
      </c>
      <c r="C18" s="27" t="s">
        <v>16</v>
      </c>
      <c r="D18" s="62">
        <f>G39</f>
        <v>117.3</v>
      </c>
      <c r="E18" s="62">
        <v>60</v>
      </c>
      <c r="F18" s="62">
        <v>31</v>
      </c>
      <c r="G18" s="62">
        <v>24</v>
      </c>
      <c r="H18" s="62">
        <v>24</v>
      </c>
      <c r="I18" s="62">
        <v>2000</v>
      </c>
      <c r="J18" s="62">
        <f>(D18*E18*F18*G18/H18/I18)</f>
        <v>109.089</v>
      </c>
      <c r="K18" s="62">
        <v>8.5</v>
      </c>
      <c r="L18" s="28">
        <f>(J18/K18)</f>
        <v>12.834</v>
      </c>
      <c r="M18" s="29" t="s">
        <v>7</v>
      </c>
    </row>
    <row r="19" spans="2:13" ht="16.5" thickBot="1">
      <c r="B19" s="48" t="s">
        <v>45</v>
      </c>
      <c r="C19" s="43" t="s">
        <v>11</v>
      </c>
      <c r="D19" s="64">
        <f>G40</f>
        <v>0.85</v>
      </c>
      <c r="E19" s="64">
        <v>75</v>
      </c>
      <c r="F19" s="64">
        <v>31</v>
      </c>
      <c r="G19" s="64">
        <v>24</v>
      </c>
      <c r="H19" s="64">
        <v>24</v>
      </c>
      <c r="I19" s="64">
        <v>2000</v>
      </c>
      <c r="J19" s="64">
        <f>(D19*E19*F19*G19/H19/I19)</f>
        <v>0.988125</v>
      </c>
      <c r="K19" s="64">
        <v>8.5</v>
      </c>
      <c r="L19" s="12">
        <f>(J19/K19)</f>
        <v>0.11625</v>
      </c>
      <c r="M19" s="30" t="s">
        <v>7</v>
      </c>
    </row>
    <row r="20" spans="2:13" ht="17.25" thickBot="1" thickTop="1">
      <c r="B20" s="48"/>
      <c r="C20" s="3"/>
      <c r="D20" s="7"/>
      <c r="E20" s="7"/>
      <c r="F20" s="7"/>
      <c r="G20" s="7"/>
      <c r="H20" s="7"/>
      <c r="I20" s="7"/>
      <c r="J20" s="7"/>
      <c r="K20" s="7"/>
      <c r="L20" s="56">
        <f>SUM(L18:L19)</f>
        <v>12.95025</v>
      </c>
      <c r="M20" s="57" t="s">
        <v>7</v>
      </c>
    </row>
    <row r="21" spans="2:13" ht="16.5" thickBot="1" thickTop="1">
      <c r="B21" s="48"/>
      <c r="C21" s="3"/>
      <c r="D21" s="7"/>
      <c r="E21" s="7"/>
      <c r="F21" s="7"/>
      <c r="G21" s="7"/>
      <c r="H21" s="7"/>
      <c r="I21" s="7"/>
      <c r="J21" s="7"/>
      <c r="K21" s="7"/>
      <c r="L21" s="13"/>
      <c r="M21" s="31"/>
    </row>
    <row r="22" spans="2:13" ht="16.5" thickTop="1">
      <c r="B22" s="48"/>
      <c r="C22" s="27" t="s">
        <v>16</v>
      </c>
      <c r="D22" s="62">
        <f>G39</f>
        <v>117.3</v>
      </c>
      <c r="E22" s="62">
        <v>60</v>
      </c>
      <c r="F22" s="62">
        <v>16</v>
      </c>
      <c r="G22" s="62">
        <v>24</v>
      </c>
      <c r="H22" s="62">
        <v>24</v>
      </c>
      <c r="I22" s="62">
        <v>2000</v>
      </c>
      <c r="J22" s="62">
        <f>(D22*E22*F22*G22/H22/I22)</f>
        <v>56.304</v>
      </c>
      <c r="K22" s="62">
        <v>8.5</v>
      </c>
      <c r="L22" s="28">
        <f>(J22/K22)</f>
        <v>6.6240000000000006</v>
      </c>
      <c r="M22" s="29" t="s">
        <v>8</v>
      </c>
    </row>
    <row r="23" spans="2:13" ht="16.5" thickBot="1">
      <c r="B23" s="48"/>
      <c r="C23" s="43" t="s">
        <v>11</v>
      </c>
      <c r="D23" s="64">
        <f>G40</f>
        <v>0.85</v>
      </c>
      <c r="E23" s="64">
        <v>75</v>
      </c>
      <c r="F23" s="64">
        <v>16</v>
      </c>
      <c r="G23" s="64">
        <v>24</v>
      </c>
      <c r="H23" s="64">
        <v>24</v>
      </c>
      <c r="I23" s="64">
        <v>2000</v>
      </c>
      <c r="J23" s="64">
        <f>(D23*E23*F23*G23/H23/I23)</f>
        <v>0.51</v>
      </c>
      <c r="K23" s="64">
        <v>8.5</v>
      </c>
      <c r="L23" s="12">
        <f>(J23/K23)</f>
        <v>0.06</v>
      </c>
      <c r="M23" s="30" t="s">
        <v>8</v>
      </c>
    </row>
    <row r="24" spans="2:13" ht="17.25" thickBot="1" thickTop="1">
      <c r="B24" s="48"/>
      <c r="C24" s="3"/>
      <c r="D24" s="7"/>
      <c r="E24" s="7"/>
      <c r="F24" s="7"/>
      <c r="G24" s="7"/>
      <c r="H24" s="7"/>
      <c r="I24" s="7"/>
      <c r="J24" s="7"/>
      <c r="K24" s="7"/>
      <c r="L24" s="35">
        <f>SUM(L22:L23)</f>
        <v>6.684</v>
      </c>
      <c r="M24" s="45" t="s">
        <v>8</v>
      </c>
    </row>
    <row r="25" spans="2:13" ht="16.5" thickBot="1" thickTop="1">
      <c r="B25" s="48"/>
      <c r="C25" s="3"/>
      <c r="D25" s="7"/>
      <c r="E25" s="7"/>
      <c r="F25" s="7"/>
      <c r="G25" s="7"/>
      <c r="H25" s="7"/>
      <c r="I25" s="7"/>
      <c r="J25" s="7"/>
      <c r="K25" s="7"/>
      <c r="L25" s="13"/>
      <c r="M25" s="31"/>
    </row>
    <row r="26" spans="2:13" ht="16.5" thickTop="1">
      <c r="B26" s="48"/>
      <c r="C26" s="27" t="s">
        <v>16</v>
      </c>
      <c r="D26" s="62">
        <f>G39</f>
        <v>117.3</v>
      </c>
      <c r="E26" s="62">
        <v>60</v>
      </c>
      <c r="F26" s="62">
        <v>15</v>
      </c>
      <c r="G26" s="62">
        <v>24</v>
      </c>
      <c r="H26" s="62">
        <v>24</v>
      </c>
      <c r="I26" s="62">
        <v>2000</v>
      </c>
      <c r="J26" s="62">
        <f>(D26*E26*F26*G26/H26/I26)</f>
        <v>52.785</v>
      </c>
      <c r="K26" s="62">
        <v>8.5</v>
      </c>
      <c r="L26" s="28">
        <f>(J26/K26)</f>
        <v>6.21</v>
      </c>
      <c r="M26" s="46" t="s">
        <v>9</v>
      </c>
    </row>
    <row r="27" spans="2:13" ht="16.5" thickBot="1">
      <c r="B27" s="49"/>
      <c r="C27" s="43" t="s">
        <v>11</v>
      </c>
      <c r="D27" s="64">
        <f>G40</f>
        <v>0.85</v>
      </c>
      <c r="E27" s="64">
        <v>75</v>
      </c>
      <c r="F27" s="64">
        <v>15</v>
      </c>
      <c r="G27" s="64">
        <v>24</v>
      </c>
      <c r="H27" s="64">
        <v>24</v>
      </c>
      <c r="I27" s="64">
        <v>2000</v>
      </c>
      <c r="J27" s="64">
        <f>(D27*E27*F27*G27/H27/I27)</f>
        <v>0.478125</v>
      </c>
      <c r="K27" s="64">
        <v>8.5</v>
      </c>
      <c r="L27" s="12">
        <f>(J27/K27)</f>
        <v>0.05625</v>
      </c>
      <c r="M27" s="32" t="s">
        <v>9</v>
      </c>
    </row>
    <row r="28" spans="2:13" ht="17.25" thickBot="1" thickTop="1">
      <c r="B28" s="44"/>
      <c r="C28" s="3"/>
      <c r="D28" s="7"/>
      <c r="E28" s="7"/>
      <c r="F28" s="7"/>
      <c r="G28" s="7"/>
      <c r="H28" s="7"/>
      <c r="I28" s="7"/>
      <c r="J28" s="7"/>
      <c r="K28" s="7"/>
      <c r="L28" s="35">
        <f>SUM(L26:L27)</f>
        <v>6.26625</v>
      </c>
      <c r="M28" s="26" t="s">
        <v>9</v>
      </c>
    </row>
    <row r="29" spans="2:13" ht="16.5" thickBot="1" thickTop="1">
      <c r="B29" s="7"/>
      <c r="C29" s="3"/>
      <c r="D29" s="7"/>
      <c r="E29" s="7"/>
      <c r="F29" s="7"/>
      <c r="G29" s="7"/>
      <c r="H29" s="7"/>
      <c r="I29" s="7"/>
      <c r="J29" s="7"/>
      <c r="K29" s="7"/>
      <c r="L29" s="13"/>
      <c r="M29" s="44"/>
    </row>
    <row r="30" spans="2:13" ht="16.5" thickTop="1">
      <c r="B30" s="47" t="s">
        <v>44</v>
      </c>
      <c r="C30" s="27" t="s">
        <v>16</v>
      </c>
      <c r="D30" s="62">
        <f>G39</f>
        <v>117.3</v>
      </c>
      <c r="E30" s="62">
        <v>60</v>
      </c>
      <c r="F30" s="62">
        <v>60</v>
      </c>
      <c r="G30" s="62">
        <v>24</v>
      </c>
      <c r="H30" s="62">
        <v>24</v>
      </c>
      <c r="I30" s="62">
        <v>2000</v>
      </c>
      <c r="J30" s="62">
        <f>(D30*E30*F30*G30/H30/I30)</f>
        <v>211.14</v>
      </c>
      <c r="K30" s="62">
        <v>4</v>
      </c>
      <c r="L30" s="28">
        <f>(J30/K30)</f>
        <v>52.785</v>
      </c>
      <c r="M30" s="46" t="s">
        <v>9</v>
      </c>
    </row>
    <row r="31" spans="2:13" ht="16.5" thickBot="1">
      <c r="B31" s="49" t="s">
        <v>12</v>
      </c>
      <c r="C31" s="43" t="s">
        <v>11</v>
      </c>
      <c r="D31" s="64">
        <f>G40</f>
        <v>0.85</v>
      </c>
      <c r="E31" s="64">
        <v>75</v>
      </c>
      <c r="F31" s="64">
        <v>60</v>
      </c>
      <c r="G31" s="64">
        <v>24</v>
      </c>
      <c r="H31" s="64">
        <v>24</v>
      </c>
      <c r="I31" s="64">
        <v>2000</v>
      </c>
      <c r="J31" s="64">
        <f>(D31*E31*F31*G31/H31/I31)</f>
        <v>1.9125</v>
      </c>
      <c r="K31" s="64">
        <v>4</v>
      </c>
      <c r="L31" s="33">
        <f>(J31/K31)</f>
        <v>0.478125</v>
      </c>
      <c r="M31" s="34" t="s">
        <v>9</v>
      </c>
    </row>
    <row r="32" spans="2:13" ht="17.25" thickBot="1" thickTop="1">
      <c r="B32" s="7"/>
      <c r="C32" s="3"/>
      <c r="D32" s="8"/>
      <c r="E32" s="8"/>
      <c r="F32" s="8"/>
      <c r="G32" s="8"/>
      <c r="H32" s="8"/>
      <c r="I32" s="8"/>
      <c r="J32" s="8"/>
      <c r="K32" s="8"/>
      <c r="L32" s="35">
        <f>SUM(L30:L31)</f>
        <v>53.263124999999995</v>
      </c>
      <c r="M32" s="26" t="s">
        <v>13</v>
      </c>
    </row>
    <row r="33" spans="2:13" ht="17.25" thickBot="1" thickTop="1">
      <c r="B33" s="7"/>
      <c r="C33" s="3"/>
      <c r="D33" s="81"/>
      <c r="E33" s="81"/>
      <c r="G33" s="81"/>
      <c r="H33" s="81"/>
      <c r="I33" s="81"/>
      <c r="J33" s="82" t="s">
        <v>49</v>
      </c>
      <c r="K33" s="82"/>
      <c r="L33" s="71">
        <v>10</v>
      </c>
      <c r="M33" s="72" t="s">
        <v>48</v>
      </c>
    </row>
    <row r="34" spans="2:13" ht="15.75" thickTop="1">
      <c r="B34" s="5"/>
      <c r="C34" s="4"/>
      <c r="D34" s="83"/>
      <c r="E34" s="79"/>
      <c r="F34" s="79"/>
      <c r="G34" s="79"/>
      <c r="H34" s="79"/>
      <c r="I34" s="79"/>
      <c r="J34" s="79"/>
      <c r="K34" s="79"/>
      <c r="L34" s="5"/>
      <c r="M34" s="4"/>
    </row>
    <row r="35" spans="2:13" ht="15">
      <c r="B35" s="5" t="s">
        <v>27</v>
      </c>
      <c r="C35" s="4" t="s">
        <v>0</v>
      </c>
      <c r="D35" s="83" t="s">
        <v>28</v>
      </c>
      <c r="E35" s="79" t="s">
        <v>29</v>
      </c>
      <c r="F35" s="80" t="s">
        <v>30</v>
      </c>
      <c r="G35" s="80" t="s">
        <v>31</v>
      </c>
      <c r="H35" s="79"/>
      <c r="I35" s="79"/>
      <c r="J35" s="79"/>
      <c r="K35" s="79"/>
      <c r="L35" s="5"/>
      <c r="M35" s="4"/>
    </row>
    <row r="36" spans="2:13" ht="15">
      <c r="B36" s="5">
        <v>51</v>
      </c>
      <c r="C36" s="4" t="s">
        <v>32</v>
      </c>
      <c r="D36" s="7">
        <v>850</v>
      </c>
      <c r="E36" s="5">
        <f>B36*D36</f>
        <v>43350</v>
      </c>
      <c r="F36" s="5">
        <f>E36/1000</f>
        <v>43.35</v>
      </c>
      <c r="G36" s="5">
        <f>F36</f>
        <v>43.35</v>
      </c>
      <c r="H36" s="79"/>
      <c r="I36" s="79"/>
      <c r="J36" s="79"/>
      <c r="K36" s="79"/>
      <c r="L36" s="5"/>
      <c r="M36" s="4"/>
    </row>
    <row r="37" spans="2:13" ht="15">
      <c r="B37" s="5">
        <v>51</v>
      </c>
      <c r="C37" s="3" t="s">
        <v>33</v>
      </c>
      <c r="D37" s="7">
        <v>1150</v>
      </c>
      <c r="E37" s="5">
        <f>B37*D37</f>
        <v>58650</v>
      </c>
      <c r="F37" s="5">
        <f>E37/1000</f>
        <v>58.65</v>
      </c>
      <c r="G37" s="5">
        <f>F37</f>
        <v>58.65</v>
      </c>
      <c r="H37" s="79"/>
      <c r="I37" s="79"/>
      <c r="J37" s="79"/>
      <c r="K37" s="79"/>
      <c r="L37" s="5"/>
      <c r="M37" s="4"/>
    </row>
    <row r="38" spans="2:7" ht="15">
      <c r="B38" s="2">
        <v>51</v>
      </c>
      <c r="C38" s="3" t="s">
        <v>34</v>
      </c>
      <c r="D38" s="7">
        <v>300</v>
      </c>
      <c r="E38" s="2">
        <f>B38*D38</f>
        <v>15300</v>
      </c>
      <c r="F38" s="2">
        <f>E38/1000</f>
        <v>15.3</v>
      </c>
      <c r="G38" s="2">
        <f>F38</f>
        <v>15.3</v>
      </c>
    </row>
    <row r="39" spans="3:8" ht="15">
      <c r="C39" s="3"/>
      <c r="D39" s="7"/>
      <c r="E39" s="2"/>
      <c r="F39" s="2"/>
      <c r="G39" s="8">
        <f>SUM(G36:G38)</f>
        <v>117.3</v>
      </c>
      <c r="H39" s="74" t="s">
        <v>37</v>
      </c>
    </row>
    <row r="40" spans="2:8" ht="15">
      <c r="B40" s="2">
        <v>1</v>
      </c>
      <c r="C40" s="3" t="s">
        <v>35</v>
      </c>
      <c r="D40" s="7">
        <v>850</v>
      </c>
      <c r="E40" s="2">
        <v>850</v>
      </c>
      <c r="F40" s="2">
        <v>0.85</v>
      </c>
      <c r="G40" s="2">
        <v>0.85</v>
      </c>
      <c r="H40" s="74" t="s">
        <v>36</v>
      </c>
    </row>
    <row r="41" spans="2:8" ht="15">
      <c r="B41" s="2">
        <v>2</v>
      </c>
      <c r="C41" s="3" t="s">
        <v>38</v>
      </c>
      <c r="D41" s="7">
        <v>1000</v>
      </c>
      <c r="E41" s="2">
        <v>2000</v>
      </c>
      <c r="F41" s="2">
        <v>2</v>
      </c>
      <c r="G41" s="2">
        <v>2</v>
      </c>
      <c r="H41" s="74" t="s">
        <v>38</v>
      </c>
    </row>
    <row r="42" spans="3:7" ht="15">
      <c r="C42" s="3"/>
      <c r="D42" s="7"/>
      <c r="E42" s="2"/>
      <c r="F42" s="2"/>
      <c r="G42" s="2"/>
    </row>
    <row r="43" spans="2:14" ht="15">
      <c r="B43" s="37"/>
      <c r="C43" s="6" t="s">
        <v>14</v>
      </c>
      <c r="F43" s="74" t="s">
        <v>17</v>
      </c>
      <c r="L43" s="74"/>
      <c r="M43" s="2"/>
      <c r="N43" s="1"/>
    </row>
    <row r="44" spans="2:14" ht="15">
      <c r="B44" s="36"/>
      <c r="C44" s="38" t="s">
        <v>15</v>
      </c>
      <c r="D44" s="84"/>
      <c r="L44" s="74"/>
      <c r="M44" s="2"/>
      <c r="N44" s="1"/>
    </row>
    <row r="45" spans="2:15" ht="15">
      <c r="B45"/>
      <c r="C45" s="38" t="s">
        <v>47</v>
      </c>
      <c r="D45" s="39"/>
      <c r="L45" s="74"/>
      <c r="N45" s="2"/>
      <c r="O45" s="1"/>
    </row>
  </sheetData>
  <sheetProtection/>
  <printOptions/>
  <pageMargins left="0.75" right="0.75" top="1" bottom="1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9"/>
  <sheetViews>
    <sheetView tabSelected="1" zoomScalePageLayoutView="0" workbookViewId="0" topLeftCell="A7">
      <selection activeCell="L9" sqref="L9"/>
    </sheetView>
  </sheetViews>
  <sheetFormatPr defaultColWidth="9.140625" defaultRowHeight="12.75"/>
  <cols>
    <col min="1" max="1" width="2.7109375" style="0" customWidth="1"/>
    <col min="2" max="2" width="10.57421875" style="2" customWidth="1"/>
    <col min="3" max="3" width="10.28125" style="1" customWidth="1"/>
    <col min="4" max="4" width="12.57421875" style="74" customWidth="1"/>
    <col min="5" max="5" width="15.00390625" style="74" customWidth="1"/>
    <col min="6" max="6" width="19.8515625" style="74" customWidth="1"/>
    <col min="7" max="7" width="11.28125" style="74" customWidth="1"/>
    <col min="8" max="8" width="13.140625" style="74" customWidth="1"/>
    <col min="9" max="9" width="12.421875" style="74" customWidth="1"/>
    <col min="10" max="10" width="14.8515625" style="74" customWidth="1"/>
    <col min="11" max="11" width="8.00390625" style="74" customWidth="1"/>
    <col min="12" max="12" width="10.8515625" style="2" customWidth="1"/>
    <col min="13" max="13" width="9.8515625" style="1" customWidth="1"/>
  </cols>
  <sheetData>
    <row r="1" ht="15.75" thickBot="1"/>
    <row r="2" spans="2:13" ht="16.5" thickTop="1">
      <c r="B2" s="14" t="s">
        <v>20</v>
      </c>
      <c r="C2" s="15" t="s">
        <v>0</v>
      </c>
      <c r="D2" s="75" t="s">
        <v>19</v>
      </c>
      <c r="E2" s="75" t="s">
        <v>1</v>
      </c>
      <c r="F2" s="75" t="s">
        <v>23</v>
      </c>
      <c r="G2" s="75" t="s">
        <v>24</v>
      </c>
      <c r="H2" s="75" t="s">
        <v>2</v>
      </c>
      <c r="I2" s="75" t="s">
        <v>26</v>
      </c>
      <c r="J2" s="14" t="s">
        <v>4</v>
      </c>
      <c r="K2" s="75" t="s">
        <v>5</v>
      </c>
      <c r="L2" s="14" t="s">
        <v>3</v>
      </c>
      <c r="M2" s="15" t="s">
        <v>10</v>
      </c>
    </row>
    <row r="3" spans="2:13" ht="18.75" customHeight="1" thickBot="1">
      <c r="B3" s="16" t="s">
        <v>21</v>
      </c>
      <c r="C3" s="17"/>
      <c r="D3" s="76" t="s">
        <v>18</v>
      </c>
      <c r="E3" s="76"/>
      <c r="F3" s="76" t="s">
        <v>22</v>
      </c>
      <c r="G3" s="76" t="s">
        <v>25</v>
      </c>
      <c r="H3" s="76"/>
      <c r="I3" s="76"/>
      <c r="J3" s="76"/>
      <c r="K3" s="76"/>
      <c r="L3" s="16"/>
      <c r="M3" s="17"/>
    </row>
    <row r="4" spans="2:13" ht="20.25" customHeight="1" thickTop="1">
      <c r="B4" s="47" t="s">
        <v>40</v>
      </c>
      <c r="C4" s="27" t="s">
        <v>16</v>
      </c>
      <c r="D4" s="62">
        <f>G43</f>
        <v>117.3</v>
      </c>
      <c r="E4" s="62">
        <v>60</v>
      </c>
      <c r="F4" s="62">
        <v>102</v>
      </c>
      <c r="G4" s="62">
        <v>24</v>
      </c>
      <c r="H4" s="62">
        <v>24</v>
      </c>
      <c r="I4" s="62">
        <v>2000</v>
      </c>
      <c r="J4" s="62">
        <f>(D4*E4*F4*G4/H4/I4)</f>
        <v>358.938</v>
      </c>
      <c r="K4" s="62">
        <v>38.4</v>
      </c>
      <c r="L4" s="22">
        <f>(J4/K4)</f>
        <v>9.34734375</v>
      </c>
      <c r="M4" s="23" t="s">
        <v>7</v>
      </c>
    </row>
    <row r="5" spans="2:13" ht="17.25" customHeight="1">
      <c r="B5" s="48" t="s">
        <v>43</v>
      </c>
      <c r="C5" s="11" t="s">
        <v>16</v>
      </c>
      <c r="D5" s="63">
        <f>G43</f>
        <v>117.3</v>
      </c>
      <c r="E5" s="63">
        <v>60</v>
      </c>
      <c r="F5" s="63">
        <v>40</v>
      </c>
      <c r="G5" s="63">
        <v>24</v>
      </c>
      <c r="H5" s="63">
        <v>24</v>
      </c>
      <c r="I5" s="63">
        <v>2000</v>
      </c>
      <c r="J5" s="63">
        <f>(D5*E5*F5*G5/H5/I5)</f>
        <v>140.76</v>
      </c>
      <c r="K5" s="63">
        <v>38.4</v>
      </c>
      <c r="L5" s="9">
        <f>(J5/K5)</f>
        <v>3.665625</v>
      </c>
      <c r="M5" s="24" t="s">
        <v>8</v>
      </c>
    </row>
    <row r="6" spans="2:13" ht="16.5" thickBot="1">
      <c r="B6" s="49"/>
      <c r="C6" s="43" t="s">
        <v>16</v>
      </c>
      <c r="D6" s="64">
        <f>G43</f>
        <v>117.3</v>
      </c>
      <c r="E6" s="64">
        <v>60</v>
      </c>
      <c r="F6" s="64">
        <v>45</v>
      </c>
      <c r="G6" s="64">
        <v>24</v>
      </c>
      <c r="H6" s="64">
        <v>24</v>
      </c>
      <c r="I6" s="64">
        <v>2000</v>
      </c>
      <c r="J6" s="64">
        <f>(D6*E6*F6*G6/H6/I6)</f>
        <v>158.355</v>
      </c>
      <c r="K6" s="64">
        <v>38.4</v>
      </c>
      <c r="L6" s="90">
        <f>(J6/K6)</f>
        <v>4.123828125</v>
      </c>
      <c r="M6" s="34" t="s">
        <v>9</v>
      </c>
    </row>
    <row r="7" spans="2:13" ht="16.5" thickTop="1">
      <c r="B7" s="7"/>
      <c r="C7" s="88" t="s">
        <v>16</v>
      </c>
      <c r="D7" s="62">
        <v>117.3</v>
      </c>
      <c r="E7" s="62">
        <v>60</v>
      </c>
      <c r="F7" s="62">
        <v>41</v>
      </c>
      <c r="G7" s="62">
        <v>24</v>
      </c>
      <c r="H7" s="62">
        <v>24</v>
      </c>
      <c r="I7" s="62">
        <v>2000</v>
      </c>
      <c r="J7" s="62">
        <f>(D7*E7*F7*G7/H7/I7)</f>
        <v>144.279</v>
      </c>
      <c r="K7" s="62">
        <v>38.4</v>
      </c>
      <c r="L7" s="28">
        <f>(J7/K7)</f>
        <v>3.757265625</v>
      </c>
      <c r="M7" s="46" t="s">
        <v>9</v>
      </c>
    </row>
    <row r="8" spans="2:13" ht="16.5" thickBot="1">
      <c r="B8" s="7"/>
      <c r="C8" s="89" t="s">
        <v>11</v>
      </c>
      <c r="D8" s="64">
        <v>0.85</v>
      </c>
      <c r="E8" s="64">
        <v>75</v>
      </c>
      <c r="F8" s="64">
        <v>41</v>
      </c>
      <c r="G8" s="64">
        <v>24</v>
      </c>
      <c r="H8" s="64">
        <v>24</v>
      </c>
      <c r="I8" s="64">
        <v>2000</v>
      </c>
      <c r="J8" s="64">
        <f>(D8*E8*F8*G8/H8/I8)</f>
        <v>1.306875</v>
      </c>
      <c r="K8" s="64">
        <v>38.4</v>
      </c>
      <c r="L8" s="33">
        <f>(J8/K8)</f>
        <v>0.034033203125</v>
      </c>
      <c r="M8" s="34" t="s">
        <v>9</v>
      </c>
    </row>
    <row r="9" spans="2:13" ht="17.25" thickBot="1" thickTop="1">
      <c r="B9" s="8"/>
      <c r="C9" s="3"/>
      <c r="D9" s="8"/>
      <c r="E9" s="8"/>
      <c r="F9" s="8"/>
      <c r="G9" s="8"/>
      <c r="H9" s="8"/>
      <c r="I9" s="8"/>
      <c r="J9" s="8"/>
      <c r="K9" s="8"/>
      <c r="L9" s="91">
        <f>SUM(L6:L8)</f>
        <v>7.915126953125</v>
      </c>
      <c r="M9" s="26" t="s">
        <v>9</v>
      </c>
    </row>
    <row r="10" spans="2:13" ht="16.5" thickBot="1" thickTop="1">
      <c r="B10" s="8"/>
      <c r="C10" s="3"/>
      <c r="D10" s="8"/>
      <c r="E10" s="8"/>
      <c r="F10" s="8"/>
      <c r="G10" s="8"/>
      <c r="H10" s="8"/>
      <c r="I10" s="8"/>
      <c r="J10" s="8"/>
      <c r="K10" s="8"/>
      <c r="L10" s="10"/>
      <c r="M10" s="8"/>
    </row>
    <row r="11" spans="2:13" ht="16.5" thickTop="1">
      <c r="B11" s="52" t="s">
        <v>40</v>
      </c>
      <c r="C11" s="54" t="s">
        <v>16</v>
      </c>
      <c r="D11" s="73">
        <f>G43</f>
        <v>117.3</v>
      </c>
      <c r="E11" s="73">
        <v>60</v>
      </c>
      <c r="F11" s="73">
        <v>28</v>
      </c>
      <c r="G11" s="73">
        <v>24</v>
      </c>
      <c r="H11" s="73">
        <v>24</v>
      </c>
      <c r="I11" s="73">
        <v>2000</v>
      </c>
      <c r="J11" s="73">
        <f>(D11*E11*F11*G11/H11/I11)</f>
        <v>98.532</v>
      </c>
      <c r="K11" s="73">
        <v>6.4</v>
      </c>
      <c r="L11" s="40">
        <f>(J11/K11)</f>
        <v>15.395624999999999</v>
      </c>
      <c r="M11" s="19" t="s">
        <v>7</v>
      </c>
    </row>
    <row r="12" spans="2:13" ht="16.5" thickBot="1">
      <c r="B12" s="53" t="s">
        <v>46</v>
      </c>
      <c r="C12" s="55"/>
      <c r="D12" s="77"/>
      <c r="E12" s="77"/>
      <c r="F12" s="77"/>
      <c r="G12" s="77"/>
      <c r="H12" s="77"/>
      <c r="I12" s="77"/>
      <c r="J12" s="77"/>
      <c r="K12" s="77"/>
      <c r="L12" s="41"/>
      <c r="M12" s="42"/>
    </row>
    <row r="13" spans="2:13" ht="17.25" thickBot="1" thickTop="1">
      <c r="B13" s="65"/>
      <c r="C13" s="66"/>
      <c r="D13" s="78"/>
      <c r="E13" s="78"/>
      <c r="F13" s="78"/>
      <c r="G13" s="78"/>
      <c r="H13" s="78"/>
      <c r="I13" s="78"/>
      <c r="J13" s="78"/>
      <c r="K13" s="78"/>
      <c r="L13" s="67"/>
      <c r="M13" s="68"/>
    </row>
    <row r="14" spans="2:13" ht="16.5" thickTop="1">
      <c r="B14" s="47" t="s">
        <v>40</v>
      </c>
      <c r="C14" s="27" t="s">
        <v>6</v>
      </c>
      <c r="D14" s="62">
        <v>2</v>
      </c>
      <c r="E14" s="62">
        <v>45</v>
      </c>
      <c r="F14" s="62">
        <v>188</v>
      </c>
      <c r="G14" s="62">
        <v>7</v>
      </c>
      <c r="H14" s="62">
        <v>24</v>
      </c>
      <c r="I14" s="62">
        <v>2000</v>
      </c>
      <c r="J14" s="62">
        <f>(D14*E14*F14*G14/H14/I14)</f>
        <v>2.4675</v>
      </c>
      <c r="K14" s="62">
        <v>2.5</v>
      </c>
      <c r="L14" s="22">
        <f>(J14/K14)</f>
        <v>0.9869999999999999</v>
      </c>
      <c r="M14" s="23" t="s">
        <v>7</v>
      </c>
    </row>
    <row r="15" spans="2:13" ht="15.75">
      <c r="B15" s="48" t="s">
        <v>41</v>
      </c>
      <c r="C15" s="11" t="s">
        <v>6</v>
      </c>
      <c r="D15" s="63">
        <v>2</v>
      </c>
      <c r="E15" s="63">
        <v>45</v>
      </c>
      <c r="F15" s="63">
        <v>82</v>
      </c>
      <c r="G15" s="63">
        <v>7</v>
      </c>
      <c r="H15" s="63">
        <v>24</v>
      </c>
      <c r="I15" s="63">
        <v>2000</v>
      </c>
      <c r="J15" s="63">
        <f>(D15*E15*F15*G15/H15/I15)</f>
        <v>1.07625</v>
      </c>
      <c r="K15" s="63">
        <v>2.5</v>
      </c>
      <c r="L15" s="9">
        <f>(J15/K15)</f>
        <v>0.4305</v>
      </c>
      <c r="M15" s="24" t="s">
        <v>8</v>
      </c>
    </row>
    <row r="16" spans="2:13" ht="16.5" thickBot="1">
      <c r="B16" s="49"/>
      <c r="C16" s="43" t="s">
        <v>6</v>
      </c>
      <c r="D16" s="64">
        <v>2</v>
      </c>
      <c r="E16" s="64">
        <v>45</v>
      </c>
      <c r="F16" s="64">
        <v>30</v>
      </c>
      <c r="G16" s="64">
        <v>7</v>
      </c>
      <c r="H16" s="64">
        <v>24</v>
      </c>
      <c r="I16" s="64">
        <v>2000</v>
      </c>
      <c r="J16" s="64">
        <f>(D16*E16*F16*G16/H16/I16)</f>
        <v>0.39375</v>
      </c>
      <c r="K16" s="64">
        <v>2.5</v>
      </c>
      <c r="L16" s="25">
        <f>(J16/K16)</f>
        <v>0.1575</v>
      </c>
      <c r="M16" s="26" t="s">
        <v>9</v>
      </c>
    </row>
    <row r="17" spans="2:13" ht="17.25" thickBot="1" thickTop="1">
      <c r="B17" s="69"/>
      <c r="C17" s="66"/>
      <c r="D17" s="69"/>
      <c r="E17" s="69"/>
      <c r="F17" s="69"/>
      <c r="G17" s="69"/>
      <c r="H17" s="69"/>
      <c r="I17" s="69"/>
      <c r="J17" s="69"/>
      <c r="K17" s="69"/>
      <c r="L17" s="67"/>
      <c r="M17" s="70"/>
    </row>
    <row r="18" spans="2:13" ht="16.5" thickTop="1">
      <c r="B18" s="52" t="s">
        <v>39</v>
      </c>
      <c r="C18" s="50" t="s">
        <v>16</v>
      </c>
      <c r="D18" s="58">
        <f>G43</f>
        <v>117.3</v>
      </c>
      <c r="E18" s="59">
        <v>60</v>
      </c>
      <c r="F18" s="59">
        <v>28</v>
      </c>
      <c r="G18" s="59">
        <v>24</v>
      </c>
      <c r="H18" s="59">
        <v>24</v>
      </c>
      <c r="I18" s="59">
        <v>2000</v>
      </c>
      <c r="J18" s="59">
        <f>(D18*E18*F18*G18/H18/I18)</f>
        <v>98.532</v>
      </c>
      <c r="K18" s="59">
        <v>6.1</v>
      </c>
      <c r="L18" s="18">
        <f>(J18/K18)</f>
        <v>16.152786885245902</v>
      </c>
      <c r="M18" s="19" t="s">
        <v>7</v>
      </c>
    </row>
    <row r="19" spans="2:13" ht="16.5" thickBot="1">
      <c r="B19" s="53" t="s">
        <v>42</v>
      </c>
      <c r="C19" s="51"/>
      <c r="D19" s="60"/>
      <c r="E19" s="61"/>
      <c r="F19" s="61"/>
      <c r="G19" s="61"/>
      <c r="H19" s="61"/>
      <c r="I19" s="61"/>
      <c r="J19" s="61"/>
      <c r="K19" s="61"/>
      <c r="L19" s="20"/>
      <c r="M19" s="21"/>
    </row>
    <row r="20" spans="2:13" ht="17.25" thickBot="1" thickTop="1">
      <c r="B20" s="65"/>
      <c r="C20" s="66"/>
      <c r="D20" s="78"/>
      <c r="E20" s="78"/>
      <c r="F20" s="78"/>
      <c r="G20" s="78"/>
      <c r="H20" s="78"/>
      <c r="I20" s="78"/>
      <c r="J20" s="78"/>
      <c r="K20" s="78"/>
      <c r="L20" s="67"/>
      <c r="M20" s="68"/>
    </row>
    <row r="21" spans="2:13" ht="16.5" thickTop="1">
      <c r="B21" s="47" t="s">
        <v>44</v>
      </c>
      <c r="C21" s="27" t="s">
        <v>16</v>
      </c>
      <c r="D21" s="62">
        <f>G43</f>
        <v>117.3</v>
      </c>
      <c r="E21" s="62">
        <v>60</v>
      </c>
      <c r="F21" s="62">
        <v>31</v>
      </c>
      <c r="G21" s="62">
        <v>24</v>
      </c>
      <c r="H21" s="62">
        <v>24</v>
      </c>
      <c r="I21" s="62">
        <v>2000</v>
      </c>
      <c r="J21" s="62">
        <f>(D21*E21*F21*G21/H21/I21)</f>
        <v>109.089</v>
      </c>
      <c r="K21" s="62">
        <v>8.5</v>
      </c>
      <c r="L21" s="28">
        <f>(J21/K21)</f>
        <v>12.834</v>
      </c>
      <c r="M21" s="29" t="s">
        <v>7</v>
      </c>
    </row>
    <row r="22" spans="2:13" ht="16.5" thickBot="1">
      <c r="B22" s="48" t="s">
        <v>45</v>
      </c>
      <c r="C22" s="43" t="s">
        <v>11</v>
      </c>
      <c r="D22" s="64">
        <f>G44</f>
        <v>0.85</v>
      </c>
      <c r="E22" s="64">
        <v>75</v>
      </c>
      <c r="F22" s="64">
        <v>31</v>
      </c>
      <c r="G22" s="64">
        <v>24</v>
      </c>
      <c r="H22" s="64">
        <v>24</v>
      </c>
      <c r="I22" s="64">
        <v>2000</v>
      </c>
      <c r="J22" s="64">
        <f>(D22*E22*F22*G22/H22/I22)</f>
        <v>0.988125</v>
      </c>
      <c r="K22" s="64">
        <v>8.5</v>
      </c>
      <c r="L22" s="12">
        <f>(J22/K22)</f>
        <v>0.11625</v>
      </c>
      <c r="M22" s="30" t="s">
        <v>7</v>
      </c>
    </row>
    <row r="23" spans="2:13" ht="17.25" thickBot="1" thickTop="1">
      <c r="B23" s="48"/>
      <c r="C23" s="3"/>
      <c r="D23" s="7"/>
      <c r="E23" s="7"/>
      <c r="F23" s="7"/>
      <c r="G23" s="7"/>
      <c r="H23" s="7"/>
      <c r="I23" s="7"/>
      <c r="J23" s="7"/>
      <c r="K23" s="7"/>
      <c r="L23" s="56">
        <f>SUM(L21:L22)</f>
        <v>12.95025</v>
      </c>
      <c r="M23" s="57" t="s">
        <v>7</v>
      </c>
    </row>
    <row r="24" spans="2:13" ht="16.5" thickBot="1" thickTop="1">
      <c r="B24" s="48"/>
      <c r="C24" s="3"/>
      <c r="D24" s="7"/>
      <c r="E24" s="7"/>
      <c r="F24" s="7"/>
      <c r="G24" s="7"/>
      <c r="H24" s="7"/>
      <c r="I24" s="7"/>
      <c r="J24" s="7"/>
      <c r="K24" s="7"/>
      <c r="L24" s="13"/>
      <c r="M24" s="31"/>
    </row>
    <row r="25" spans="2:13" ht="16.5" thickTop="1">
      <c r="B25" s="48"/>
      <c r="C25" s="27" t="s">
        <v>16</v>
      </c>
      <c r="D25" s="62">
        <f>G43</f>
        <v>117.3</v>
      </c>
      <c r="E25" s="62">
        <v>60</v>
      </c>
      <c r="F25" s="62">
        <v>16</v>
      </c>
      <c r="G25" s="62">
        <v>24</v>
      </c>
      <c r="H25" s="62">
        <v>24</v>
      </c>
      <c r="I25" s="62">
        <v>2000</v>
      </c>
      <c r="J25" s="62">
        <f>(D25*E25*F25*G25/H25/I25)</f>
        <v>56.304</v>
      </c>
      <c r="K25" s="62">
        <v>8.5</v>
      </c>
      <c r="L25" s="28">
        <f>(J25/K25)</f>
        <v>6.6240000000000006</v>
      </c>
      <c r="M25" s="29" t="s">
        <v>8</v>
      </c>
    </row>
    <row r="26" spans="2:13" ht="16.5" thickBot="1">
      <c r="B26" s="48"/>
      <c r="C26" s="43" t="s">
        <v>11</v>
      </c>
      <c r="D26" s="64">
        <f>G44</f>
        <v>0.85</v>
      </c>
      <c r="E26" s="64">
        <v>75</v>
      </c>
      <c r="F26" s="64">
        <v>16</v>
      </c>
      <c r="G26" s="64">
        <v>24</v>
      </c>
      <c r="H26" s="64">
        <v>24</v>
      </c>
      <c r="I26" s="64">
        <v>2000</v>
      </c>
      <c r="J26" s="64">
        <f>(D26*E26*F26*G26/H26/I26)</f>
        <v>0.51</v>
      </c>
      <c r="K26" s="64">
        <v>8.5</v>
      </c>
      <c r="L26" s="12">
        <f>(J26/K26)</f>
        <v>0.06</v>
      </c>
      <c r="M26" s="30" t="s">
        <v>8</v>
      </c>
    </row>
    <row r="27" spans="2:13" ht="17.25" thickBot="1" thickTop="1">
      <c r="B27" s="48"/>
      <c r="C27" s="3"/>
      <c r="D27" s="7"/>
      <c r="E27" s="7"/>
      <c r="F27" s="7"/>
      <c r="G27" s="7"/>
      <c r="H27" s="7"/>
      <c r="I27" s="7"/>
      <c r="J27" s="7"/>
      <c r="K27" s="7"/>
      <c r="L27" s="35">
        <f>SUM(L25:L26)</f>
        <v>6.684</v>
      </c>
      <c r="M27" s="45" t="s">
        <v>8</v>
      </c>
    </row>
    <row r="28" spans="2:13" ht="16.5" thickBot="1" thickTop="1">
      <c r="B28" s="48"/>
      <c r="C28" s="3"/>
      <c r="D28" s="7"/>
      <c r="E28" s="7"/>
      <c r="F28" s="7"/>
      <c r="G28" s="7"/>
      <c r="H28" s="7"/>
      <c r="I28" s="7"/>
      <c r="J28" s="7"/>
      <c r="K28" s="7"/>
      <c r="L28" s="13"/>
      <c r="M28" s="31"/>
    </row>
    <row r="29" spans="2:13" ht="16.5" thickTop="1">
      <c r="B29" s="48"/>
      <c r="C29" s="27" t="s">
        <v>16</v>
      </c>
      <c r="D29" s="62">
        <f>G43</f>
        <v>117.3</v>
      </c>
      <c r="E29" s="62">
        <v>60</v>
      </c>
      <c r="F29" s="62">
        <v>23</v>
      </c>
      <c r="G29" s="62">
        <v>24</v>
      </c>
      <c r="H29" s="62">
        <v>24</v>
      </c>
      <c r="I29" s="62">
        <v>2000</v>
      </c>
      <c r="J29" s="62">
        <f>(D29*E29*F29*G29/H29/I29)</f>
        <v>80.937</v>
      </c>
      <c r="K29" s="62">
        <v>8.5</v>
      </c>
      <c r="L29" s="28">
        <f>(J29/K29)</f>
        <v>9.522</v>
      </c>
      <c r="M29" s="46" t="s">
        <v>9</v>
      </c>
    </row>
    <row r="30" spans="2:13" ht="16.5" thickBot="1">
      <c r="B30" s="49"/>
      <c r="C30" s="43" t="s">
        <v>11</v>
      </c>
      <c r="D30" s="64">
        <f>G44</f>
        <v>0.85</v>
      </c>
      <c r="E30" s="64">
        <v>75</v>
      </c>
      <c r="F30" s="64">
        <v>23</v>
      </c>
      <c r="G30" s="64">
        <v>24</v>
      </c>
      <c r="H30" s="64">
        <v>24</v>
      </c>
      <c r="I30" s="64">
        <v>2000</v>
      </c>
      <c r="J30" s="64">
        <f>(D30*E30*F30*G30/H30/I30)</f>
        <v>0.733125</v>
      </c>
      <c r="K30" s="64">
        <v>8.5</v>
      </c>
      <c r="L30" s="12">
        <f>(J30/K30)</f>
        <v>0.08625000000000001</v>
      </c>
      <c r="M30" s="32" t="s">
        <v>9</v>
      </c>
    </row>
    <row r="31" spans="2:13" ht="17.25" thickBot="1" thickTop="1">
      <c r="B31" s="44"/>
      <c r="C31" s="3"/>
      <c r="D31" s="7"/>
      <c r="E31" s="7"/>
      <c r="F31" s="7"/>
      <c r="G31" s="7"/>
      <c r="H31" s="7"/>
      <c r="I31" s="7"/>
      <c r="J31" s="7"/>
      <c r="K31" s="7"/>
      <c r="L31" s="85">
        <f>SUM(L29:L30)</f>
        <v>9.60825</v>
      </c>
      <c r="M31" s="87" t="s">
        <v>9</v>
      </c>
    </row>
    <row r="32" spans="2:13" ht="15.75" thickTop="1">
      <c r="B32" s="7"/>
      <c r="C32" s="3"/>
      <c r="D32" s="7"/>
      <c r="E32" s="7"/>
      <c r="F32" s="7"/>
      <c r="G32" s="7"/>
      <c r="H32" s="7"/>
      <c r="I32" s="7"/>
      <c r="J32" s="7"/>
      <c r="K32" s="7"/>
      <c r="L32" s="13"/>
      <c r="M32" s="44"/>
    </row>
    <row r="33" spans="2:15" ht="15.75" thickBot="1">
      <c r="B33" s="7"/>
      <c r="C33" s="3"/>
      <c r="D33" s="7"/>
      <c r="E33" s="7"/>
      <c r="F33" s="7"/>
      <c r="G33" s="7"/>
      <c r="H33" s="7"/>
      <c r="I33" s="7"/>
      <c r="J33" s="7"/>
      <c r="K33" s="7"/>
      <c r="L33" s="13"/>
      <c r="M33" s="7"/>
      <c r="O33" s="86"/>
    </row>
    <row r="34" spans="2:15" ht="16.5" thickTop="1">
      <c r="B34" s="47" t="s">
        <v>44</v>
      </c>
      <c r="C34" s="27" t="s">
        <v>16</v>
      </c>
      <c r="D34" s="62">
        <f>G43</f>
        <v>117.3</v>
      </c>
      <c r="E34" s="62">
        <v>60</v>
      </c>
      <c r="F34" s="62">
        <v>11</v>
      </c>
      <c r="G34" s="62">
        <v>24</v>
      </c>
      <c r="H34" s="62">
        <v>24</v>
      </c>
      <c r="I34" s="62">
        <v>2000</v>
      </c>
      <c r="J34" s="62">
        <f>(D34*E34*F34*G34/H34/I34)</f>
        <v>38.709</v>
      </c>
      <c r="K34" s="62">
        <v>4</v>
      </c>
      <c r="L34" s="28">
        <f>(J34/K34)</f>
        <v>9.67725</v>
      </c>
      <c r="M34" s="46" t="s">
        <v>9</v>
      </c>
      <c r="O34" s="86"/>
    </row>
    <row r="35" spans="2:13" ht="16.5" thickBot="1">
      <c r="B35" s="49" t="s">
        <v>12</v>
      </c>
      <c r="C35" s="43" t="s">
        <v>11</v>
      </c>
      <c r="D35" s="64">
        <f>G44</f>
        <v>0.85</v>
      </c>
      <c r="E35" s="64">
        <v>75</v>
      </c>
      <c r="F35" s="64">
        <v>11</v>
      </c>
      <c r="G35" s="64">
        <v>24</v>
      </c>
      <c r="H35" s="64">
        <v>24</v>
      </c>
      <c r="I35" s="64">
        <v>2000</v>
      </c>
      <c r="J35" s="64">
        <f>(D35*E35*F35*G35/H35/I35)</f>
        <v>0.350625</v>
      </c>
      <c r="K35" s="64">
        <v>4</v>
      </c>
      <c r="L35" s="33">
        <f>(J35/K35)</f>
        <v>0.08765625</v>
      </c>
      <c r="M35" s="34" t="s">
        <v>9</v>
      </c>
    </row>
    <row r="36" spans="2:13" ht="17.25" thickBot="1" thickTop="1">
      <c r="B36" s="7"/>
      <c r="C36" s="3"/>
      <c r="D36" s="8"/>
      <c r="E36" s="8"/>
      <c r="F36" s="8"/>
      <c r="G36" s="8"/>
      <c r="H36" s="8"/>
      <c r="I36" s="8"/>
      <c r="J36" s="8"/>
      <c r="K36" s="8"/>
      <c r="L36" s="35">
        <f>SUM(L34:L35)</f>
        <v>9.764906250000001</v>
      </c>
      <c r="M36" s="26" t="s">
        <v>13</v>
      </c>
    </row>
    <row r="37" spans="2:13" ht="15.75" thickTop="1">
      <c r="B37" s="7"/>
      <c r="C37" s="3"/>
      <c r="D37" s="81"/>
      <c r="E37" s="81"/>
      <c r="G37" s="81"/>
      <c r="H37" s="81"/>
      <c r="I37"/>
      <c r="J37"/>
      <c r="K37"/>
      <c r="L37"/>
      <c r="M37"/>
    </row>
    <row r="38" spans="2:13" ht="15">
      <c r="B38" s="5"/>
      <c r="C38" s="4"/>
      <c r="D38" s="83"/>
      <c r="E38" s="79"/>
      <c r="F38" s="79"/>
      <c r="G38" s="79"/>
      <c r="H38" s="79"/>
      <c r="I38" s="79"/>
      <c r="J38" s="79"/>
      <c r="K38" s="79"/>
      <c r="L38" s="5"/>
      <c r="M38" s="4"/>
    </row>
    <row r="39" spans="2:13" ht="15">
      <c r="B39" s="5" t="s">
        <v>27</v>
      </c>
      <c r="C39" s="4" t="s">
        <v>0</v>
      </c>
      <c r="D39" s="83" t="s">
        <v>28</v>
      </c>
      <c r="E39" s="79" t="s">
        <v>29</v>
      </c>
      <c r="F39" s="80" t="s">
        <v>30</v>
      </c>
      <c r="G39" s="80" t="s">
        <v>31</v>
      </c>
      <c r="H39" s="79"/>
      <c r="I39" s="79"/>
      <c r="J39" s="79"/>
      <c r="K39" s="79"/>
      <c r="L39" s="5"/>
      <c r="M39" s="4"/>
    </row>
    <row r="40" spans="2:13" ht="15">
      <c r="B40" s="5">
        <v>51</v>
      </c>
      <c r="C40" s="4" t="s">
        <v>32</v>
      </c>
      <c r="D40" s="7">
        <v>850</v>
      </c>
      <c r="E40" s="5">
        <f>B40*D40</f>
        <v>43350</v>
      </c>
      <c r="F40" s="5">
        <f>E40/1000</f>
        <v>43.35</v>
      </c>
      <c r="G40" s="5">
        <f>F40</f>
        <v>43.35</v>
      </c>
      <c r="H40" s="79"/>
      <c r="I40" s="79"/>
      <c r="J40" s="79"/>
      <c r="K40" s="79"/>
      <c r="L40" s="5"/>
      <c r="M40" s="4"/>
    </row>
    <row r="41" spans="2:13" ht="15">
      <c r="B41" s="5">
        <v>51</v>
      </c>
      <c r="C41" s="3" t="s">
        <v>33</v>
      </c>
      <c r="D41" s="7">
        <v>1150</v>
      </c>
      <c r="E41" s="5">
        <f>B41*D41</f>
        <v>58650</v>
      </c>
      <c r="F41" s="5">
        <f>E41/1000</f>
        <v>58.65</v>
      </c>
      <c r="G41" s="5">
        <f>F41</f>
        <v>58.65</v>
      </c>
      <c r="H41" s="79"/>
      <c r="I41" s="79"/>
      <c r="J41" s="79"/>
      <c r="K41" s="79"/>
      <c r="L41" s="5"/>
      <c r="M41" s="4"/>
    </row>
    <row r="42" spans="2:7" ht="15">
      <c r="B42" s="2">
        <v>51</v>
      </c>
      <c r="C42" s="3" t="s">
        <v>34</v>
      </c>
      <c r="D42" s="7">
        <v>300</v>
      </c>
      <c r="E42" s="2">
        <f>B42*D42</f>
        <v>15300</v>
      </c>
      <c r="F42" s="2">
        <f>E42/1000</f>
        <v>15.3</v>
      </c>
      <c r="G42" s="2">
        <f>F42</f>
        <v>15.3</v>
      </c>
    </row>
    <row r="43" spans="3:8" ht="15">
      <c r="C43" s="3"/>
      <c r="D43" s="7"/>
      <c r="E43" s="2"/>
      <c r="F43" s="2"/>
      <c r="G43" s="8">
        <f>SUM(G40:G42)</f>
        <v>117.3</v>
      </c>
      <c r="H43" s="74" t="s">
        <v>37</v>
      </c>
    </row>
    <row r="44" spans="2:8" ht="15">
      <c r="B44" s="2">
        <v>1</v>
      </c>
      <c r="C44" s="3" t="s">
        <v>35</v>
      </c>
      <c r="D44" s="7">
        <v>850</v>
      </c>
      <c r="E44" s="2">
        <v>850</v>
      </c>
      <c r="F44" s="2">
        <v>0.85</v>
      </c>
      <c r="G44" s="2">
        <v>0.85</v>
      </c>
      <c r="H44" s="74" t="s">
        <v>36</v>
      </c>
    </row>
    <row r="45" spans="2:8" ht="15">
      <c r="B45" s="2">
        <v>2</v>
      </c>
      <c r="C45" s="3" t="s">
        <v>38</v>
      </c>
      <c r="D45" s="7">
        <v>1000</v>
      </c>
      <c r="E45" s="2">
        <v>2000</v>
      </c>
      <c r="F45" s="2">
        <v>2</v>
      </c>
      <c r="G45" s="2">
        <v>2</v>
      </c>
      <c r="H45" s="74" t="s">
        <v>38</v>
      </c>
    </row>
    <row r="46" spans="3:7" ht="15">
      <c r="C46" s="3"/>
      <c r="D46" s="7"/>
      <c r="E46" s="2"/>
      <c r="F46" s="2"/>
      <c r="G46" s="2"/>
    </row>
    <row r="47" spans="2:13" ht="15">
      <c r="B47" s="37"/>
      <c r="C47" s="6" t="s">
        <v>14</v>
      </c>
      <c r="F47" s="74" t="s">
        <v>17</v>
      </c>
      <c r="L47" s="74"/>
      <c r="M47" s="2"/>
    </row>
    <row r="48" spans="2:13" ht="15">
      <c r="B48" s="36"/>
      <c r="C48" s="38" t="s">
        <v>15</v>
      </c>
      <c r="D48" s="84"/>
      <c r="L48" s="74"/>
      <c r="M48" s="2"/>
    </row>
    <row r="49" spans="2:12" ht="15">
      <c r="B49"/>
      <c r="C49" s="38" t="s">
        <v>47</v>
      </c>
      <c r="D49" s="39"/>
      <c r="L49" s="7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2015-06-05T18:36:35Z</cp:lastPrinted>
  <dcterms:created xsi:type="dcterms:W3CDTF">2011-08-29T15:05:53Z</dcterms:created>
  <dcterms:modified xsi:type="dcterms:W3CDTF">2019-03-19T15:10:04Z</dcterms:modified>
  <cp:category/>
  <cp:version/>
  <cp:contentType/>
  <cp:contentStatus/>
</cp:coreProperties>
</file>