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<sst xmlns="http://schemas.openxmlformats.org/spreadsheetml/2006/main" count="1903" uniqueCount="880">
  <si>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</si>
  <si>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</si>
  <si>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</si>
  <si>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</si>
  <si>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</si>
  <si>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</si>
  <si>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</si>
  <si>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</si>
  <si>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</si>
  <si>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</si>
  <si>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</si>
  <si>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</si>
  <si>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</si>
  <si>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</si>
  <si>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</si>
  <si>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</si>
  <si>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</si>
  <si>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</si>
  <si>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</si>
  <si>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</si>
  <si>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</si>
  <si>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</si>
  <si>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</si>
  <si>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</si>
  <si>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</si>
  <si>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</si>
  <si>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</si>
  <si>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</si>
  <si>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</si>
  <si>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</si>
  <si>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</si>
  <si>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</si>
  <si>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</si>
  <si>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</si>
  <si>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</si>
  <si>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</si>
  <si>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</si>
  <si>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</si>
  <si>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</si>
  <si>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</si>
  <si>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</si>
  <si>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</si>
  <si>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</si>
  <si>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</si>
  <si>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</si>
  <si>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</si>
  <si>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</si>
  <si>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</si>
  <si>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</si>
  <si>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</si>
  <si>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</si>
  <si>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</si>
  <si>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</si>
  <si>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</si>
  <si>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</si>
  <si>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</si>
  <si>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</si>
  <si>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</si>
  <si>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</si>
  <si>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</si>
  <si>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</si>
  <si>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</si>
  <si>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</si>
  <si>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</si>
  <si>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</si>
  <si>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</si>
  <si>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</si>
  <si>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</si>
  <si>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</si>
  <si>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</si>
  <si>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</si>
  <si>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</si>
  <si>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</si>
  <si>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</si>
  <si>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</si>
  <si>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</si>
  <si>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</si>
  <si>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</si>
  <si>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</si>
  <si>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</si>
  <si>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</si>
  <si>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</si>
  <si>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</si>
  <si>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</si>
  <si>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</si>
  <si>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</si>
  <si>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</si>
  <si>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</si>
  <si>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</si>
  <si>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</si>
  <si>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</si>
  <si>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</si>
  <si>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</si>
  <si>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</si>
  <si>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</si>
  <si>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</si>
  <si>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</si>
  <si>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</si>
  <si>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</si>
  <si>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</si>
  <si>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</si>
  <si>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</si>
  <si>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</si>
  <si>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</si>
  <si>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</si>
  <si>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</si>
  <si>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</si>
  <si>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</si>
  <si>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</si>
  <si>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</si>
  <si>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</si>
  <si>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</si>
  <si>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</si>
  <si>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</si>
  <si>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</si>
  <si>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</si>
  <si>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</si>
  <si>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</si>
  <si>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</si>
  <si>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</si>
  <si>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</si>
  <si>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</si>
  <si>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</si>
  <si>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</si>
  <si>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</si>
  <si>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</si>
  <si>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</si>
  <si>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</si>
  <si>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</si>
  <si>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</si>
  <si>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</si>
  <si>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</si>
  <si>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</si>
  <si>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</si>
  <si>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</si>
  <si>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</si>
  <si>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</si>
  <si>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</si>
  <si>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</si>
  <si>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</si>
  <si>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</si>
  <si>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</si>
  <si>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</si>
  <si>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</si>
  <si>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</si>
  <si>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</si>
  <si>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</si>
  <si>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</si>
  <si>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</si>
  <si>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</si>
  <si>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</si>
  <si>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</si>
  <si>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</si>
  <si>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</si>
  <si>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</si>
  <si>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</si>
  <si>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</si>
  <si>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</si>
  <si>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</si>
  <si>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</si>
  <si>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</si>
  <si>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</si>
  <si>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</si>
  <si>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</si>
  <si>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</si>
  <si>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</si>
  <si>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</si>
  <si>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</si>
  <si>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</si>
  <si>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</si>
  <si>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</si>
  <si>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</si>
  <si>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</si>
  <si>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</si>
  <si>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</si>
  <si>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</si>
  <si>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</si>
  <si>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</si>
  <si>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</si>
  <si>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</si>
  <si>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</si>
  <si>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</si>
  <si>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</si>
  <si>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</si>
  <si>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</si>
  <si>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</si>
  <si>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</si>
  <si>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</si>
  <si>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</si>
  <si>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</si>
  <si>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</si>
  <si>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</si>
  <si>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</si>
  <si>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</si>
  <si>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</si>
  <si>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</si>
  <si>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</si>
  <si>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</si>
  <si>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</si>
  <si>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</si>
  <si>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</si>
  <si>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</si>
  <si>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</si>
  <si>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</si>
  <si>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</si>
  <si>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</si>
  <si>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</si>
  <si>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</si>
  <si>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</si>
  <si>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</si>
  <si>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</si>
  <si>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</si>
  <si>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</si>
  <si>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</si>
  <si>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</si>
  <si>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</si>
  <si>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</si>
  <si>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</si>
  <si>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</si>
  <si>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</si>
  <si>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</si>
  <si>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</si>
  <si>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</si>
  <si>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</si>
  <si>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</si>
  <si>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</si>
  <si>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</si>
  <si>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</si>
  <si>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</si>
  <si>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</si>
  <si>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</si>
  <si>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</si>
  <si>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</si>
  <si>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</si>
  <si>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</si>
  <si>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</si>
  <si>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</si>
  <si>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</si>
  <si>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</si>
  <si>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</si>
  <si>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</si>
  <si>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</si>
  <si>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</si>
  <si>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</si>
  <si>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</si>
  <si>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</si>
  <si>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</si>
  <si>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</si>
  <si>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</si>
  <si>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</si>
  <si>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</si>
  <si>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</si>
  <si>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</si>
  <si>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</si>
  <si>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</si>
  <si>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</si>
  <si>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</si>
  <si>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</si>
  <si>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</si>
  <si>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</si>
  <si>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</si>
  <si>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</si>
  <si>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</si>
  <si>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</si>
  <si>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</si>
  <si>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</si>
  <si>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</si>
  <si>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</si>
  <si>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</si>
  <si>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</si>
  <si>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</si>
  <si>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</si>
  <si>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</si>
  <si>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</si>
  <si>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</si>
  <si>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</si>
  <si>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</si>
  <si>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</si>
  <si>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</si>
  <si>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</si>
  <si>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</si>
  <si>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</si>
  <si>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</si>
  <si>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</si>
  <si>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</si>
  <si>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</si>
  <si>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</si>
  <si>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</si>
  <si>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</si>
  <si>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</si>
  <si>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</si>
  <si>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</si>
  <si>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</si>
  <si>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</si>
  <si>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</si>
  <si>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</si>
  <si>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</si>
  <si>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</si>
  <si>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</si>
  <si>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</si>
  <si>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</si>
  <si>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</si>
  <si>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</si>
  <si>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</si>
  <si>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</si>
  <si>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</si>
  <si>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</si>
  <si>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</si>
  <si>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</si>
  <si>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</si>
  <si>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</si>
  <si>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</si>
  <si>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</si>
  <si>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</si>
  <si>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</si>
  <si>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</si>
  <si>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</si>
  <si>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</si>
  <si>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</si>
  <si>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</si>
  <si>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</si>
  <si>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</si>
  <si>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</si>
  <si>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</si>
  <si>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</si>
  <si>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</si>
  <si>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</si>
  <si>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</si>
  <si>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</si>
  <si>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</si>
  <si>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</si>
  <si>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</si>
  <si>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</si>
  <si>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</si>
  <si>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</si>
  <si>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</si>
  <si>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</si>
  <si>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</si>
  <si>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</si>
  <si>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</si>
  <si>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</si>
  <si>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</si>
  <si>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</si>
  <si>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</si>
  <si>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</si>
  <si>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</si>
  <si>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</si>
  <si>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</si>
  <si>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</si>
  <si>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</si>
  <si>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</si>
  <si>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</si>
  <si>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</si>
  <si>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</si>
  <si>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</si>
  <si>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</si>
  <si>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</si>
  <si>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</si>
  <si>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</si>
  <si>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</si>
  <si>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</si>
  <si>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</si>
  <si>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</si>
  <si>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</si>
  <si>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</si>
  <si>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</si>
  <si>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</si>
  <si>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</si>
  <si>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</si>
  <si>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</si>
  <si>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</si>
  <si>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</si>
  <si>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</si>
  <si>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</si>
  <si>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</si>
  <si>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</si>
  <si>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</si>
  <si>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</si>
  <si>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</si>
  <si>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</si>
  <si>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</si>
  <si>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</si>
  <si>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</si>
  <si>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</si>
  <si>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</si>
  <si>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</si>
  <si>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</si>
  <si>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</si>
  <si>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</si>
  <si>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</si>
  <si>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</si>
  <si>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</si>
  <si>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</si>
  <si>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</si>
  <si>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</si>
  <si>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</si>
  <si>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</si>
  <si>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</si>
  <si>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</si>
  <si>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</si>
  <si>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</si>
  <si>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</si>
  <si>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</si>
  <si>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</si>
  <si>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</si>
  <si>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</si>
  <si>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</si>
  <si>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</si>
  <si>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</si>
  <si>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</si>
  <si>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</si>
  <si>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</si>
  <si>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</si>
  <si>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</si>
  <si>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</si>
  <si>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</si>
  <si>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</si>
  <si>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</si>
  <si>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</si>
  <si>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</si>
  <si>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</si>
  <si>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</si>
  <si>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</si>
  <si>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</si>
  <si>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</si>
  <si>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</si>
  <si>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</si>
  <si>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</si>
  <si>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</si>
  <si>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</si>
  <si>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</si>
  <si>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</si>
  <si>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</si>
  <si>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</si>
  <si>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</si>
  <si>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</si>
  <si>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</si>
  <si>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</si>
  <si>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</si>
  <si>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</si>
  <si>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</si>
  <si>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</si>
  <si>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</si>
  <si>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</si>
  <si>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</si>
  <si>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</si>
  <si>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</si>
  <si>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</si>
  <si>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</si>
  <si>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</si>
  <si>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</si>
  <si>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</si>
  <si>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</si>
  <si>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</si>
  <si>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</si>
  <si>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</si>
  <si>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</si>
  <si>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</si>
  <si>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</si>
  <si>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</si>
  <si>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</si>
  <si>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</si>
  <si>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</si>
  <si>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</si>
  <si>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</si>
  <si>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</si>
  <si>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</si>
  <si>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</si>
  <si>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</si>
  <si>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</si>
  <si>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</si>
  <si>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</si>
  <si>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</si>
  <si>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</si>
  <si>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</si>
  <si>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</si>
  <si>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</si>
  <si>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</si>
  <si>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</si>
  <si>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</si>
  <si>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</si>
  <si>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</si>
  <si>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</si>
  <si>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</si>
  <si>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</si>
  <si>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</si>
  <si>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</si>
  <si>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</si>
  <si>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</si>
  <si>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</si>
  <si>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</si>
  <si>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</si>
  <si>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</si>
  <si>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</si>
  <si>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</si>
  <si>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</si>
  <si>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</si>
  <si>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</si>
  <si>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</si>
  <si>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</si>
  <si>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</si>
  <si>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</si>
  <si>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</si>
  <si>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</si>
  <si>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</si>
  <si>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</si>
  <si>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</si>
  <si>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</si>
  <si>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</si>
  <si>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</si>
  <si>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</si>
  <si>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</si>
  <si>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</si>
  <si>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</si>
  <si>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</si>
  <si>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</si>
  <si>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</si>
  <si>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</si>
  <si>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</si>
  <si>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</si>
  <si>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</si>
  <si>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</si>
  <si>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</si>
  <si>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</si>
  <si>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</si>
  <si>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</si>
  <si>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</si>
  <si>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</si>
  <si>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</si>
  <si>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</si>
  <si>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</si>
  <si>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</si>
  <si>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</si>
  <si>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</si>
  <si>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</si>
  <si>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</si>
  <si>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</si>
  <si>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</si>
  <si>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</si>
  <si>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</si>
  <si>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</si>
  <si>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</si>
  <si>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</si>
  <si>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</si>
  <si>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</si>
  <si>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</si>
  <si>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</si>
  <si>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</si>
  <si>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</si>
  <si>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</si>
  <si>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</si>
  <si>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</si>
  <si>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</si>
  <si>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</si>
  <si>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</si>
  <si>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</si>
  <si>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</si>
  <si>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</si>
  <si>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</si>
  <si>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</si>
  <si>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</si>
  <si>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</si>
  <si>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</si>
  <si>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</si>
  <si>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</si>
  <si>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</si>
  <si>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</si>
  <si>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</si>
  <si>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</si>
  <si>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</si>
  <si>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</si>
  <si>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</si>
  <si>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</si>
  <si>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</si>
  <si>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</si>
  <si>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</si>
  <si>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</si>
  <si>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</si>
  <si>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</si>
  <si>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</si>
  <si>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</si>
  <si>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</si>
  <si>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</si>
  <si>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</si>
  <si>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</si>
  <si>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</si>
  <si>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</si>
  <si>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</si>
  <si>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</si>
  <si>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</si>
  <si>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</si>
  <si>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</si>
  <si>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</si>
  <si>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</si>
  <si>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</si>
  <si>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</si>
  <si>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</si>
  <si>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</si>
  <si>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</si>
  <si>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</si>
  <si>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</si>
  <si>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</si>
  <si>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</si>
  <si>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</si>
  <si>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</si>
  <si>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</si>
  <si>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</si>
  <si>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</si>
  <si>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</si>
  <si>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</si>
  <si>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</si>
  <si>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</si>
  <si>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</si>
  <si>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</si>
  <si>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</si>
  <si>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</si>
  <si>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</si>
  <si>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</si>
  <si>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</si>
  <si>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</si>
  <si>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</si>
  <si>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</si>
  <si>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</si>
  <si>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</si>
  <si>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</si>
  <si>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</si>
  <si>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</si>
  <si>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</si>
  <si>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</si>
  <si>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</si>
  <si>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</si>
  <si>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</si>
  <si>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</si>
  <si>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</si>
  <si>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</si>
  <si>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</si>
  <si>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</si>
  <si>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</si>
  <si>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</si>
  <si>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</si>
  <si>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</si>
  <si>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</si>
  <si>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</si>
  <si>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</si>
  <si>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</si>
  <si>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</si>
  <si>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</si>
  <si>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</si>
  <si>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</si>
  <si>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</si>
  <si>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</si>
  <si>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</si>
  <si>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</si>
  <si>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</si>
  <si>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</si>
  <si>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</si>
  <si>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</si>
  <si>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</si>
  <si>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</si>
  <si>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</si>
  <si>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</si>
  <si>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</si>
  <si>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</si>
  <si>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</si>
  <si>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</si>
  <si>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</si>
  <si>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</si>
  <si>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</si>
  <si>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</si>
  <si>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</si>
  <si>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</si>
  <si>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</si>
  <si>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</si>
  <si>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</si>
  <si>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</si>
  <si>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</si>
  <si>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</si>
  <si>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</si>
  <si>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</si>
  <si>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</si>
  <si>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</si>
  <si>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</si>
  <si>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</si>
  <si>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</si>
  <si>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</si>
  <si>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</si>
  <si>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</si>
  <si>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</si>
  <si>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</si>
  <si>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</si>
  <si>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</si>
  <si>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</si>
  <si>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</si>
  <si>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</si>
  <si>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</si>
  <si>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</si>
  <si>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</si>
  <si>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</si>
  <si>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</si>
  <si>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</si>
  <si>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</si>
  <si>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</si>
  <si>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</si>
  <si>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</si>
  <si>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</si>
  <si>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</si>
  <si>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</si>
  <si>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</si>
  <si>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</si>
  <si>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</si>
  <si>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</si>
  <si>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</si>
  <si>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</si>
  <si>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</si>
  <si>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</si>
  <si>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</si>
  <si>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</si>
  <si>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</si>
  <si>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</si>
  <si>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</si>
  <si>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</si>
  <si>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</si>
  <si>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</si>
  <si>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</si>
  <si>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</si>
  <si>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</si>
  <si>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</si>
  <si>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</si>
  <si>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</si>
  <si>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</si>
  <si>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</si>
  <si>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</si>
  <si>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</si>
  <si>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</si>
  <si>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</si>
  <si>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</si>
  <si>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</si>
  <si>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</si>
  <si>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</si>
  <si>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</si>
  <si>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</si>
  <si>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</si>
  <si>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</si>
  <si>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</si>
  <si>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</si>
  <si>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</si>
  <si>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</si>
  <si>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</si>
  <si>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</si>
  <si>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</si>
  <si>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</si>
  <si>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</si>
  <si>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</si>
  <si>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</si>
  <si>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</si>
  <si>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</si>
  <si>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</si>
  <si>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</si>
  <si>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</si>
  <si>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</si>
  <si>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</si>
  <si>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</si>
  <si>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</si>
  <si>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</si>
  <si>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</si>
  <si>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</si>
  <si>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</si>
  <si>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</si>
  <si>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</si>
  <si>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</si>
  <si>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</si>
  <si>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</si>
  <si>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</si>
  <si>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</si>
  <si>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</si>
  <si>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</si>
  <si>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</si>
  <si>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</si>
  <si>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</si>
  <si>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</si>
  <si>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</si>
  <si>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</si>
  <si>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</si>
  <si>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</si>
  <si>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</si>
  <si>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</si>
  <si>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</si>
  <si>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</si>
  <si>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</si>
  <si>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</si>
  <si>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</si>
  <si>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</si>
  <si>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</si>
  <si>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</si>
  <si>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</si>
  <si>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</si>
  <si>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</si>
  <si>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</si>
  <si>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</si>
  <si>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</si>
  <si>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</si>
  <si>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</si>
  <si>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</si>
  <si>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</si>
  <si>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</si>
  <si>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</si>
  <si>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</si>
  <si>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</si>
  <si>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</si>
  <si>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</si>
  <si>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</si>
  <si>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</si>
  <si>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</si>
  <si>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</si>
  <si>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</si>
  <si>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</si>
  <si>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</si>
  <si>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</si>
  <si>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</si>
  <si>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</si>
  <si>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</si>
  <si>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</si>
  <si>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</si>
  <si>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</si>
  <si>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</si>
  <si>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</si>
  <si>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</si>
  <si>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</si>
  <si>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</si>
  <si>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</si>
  <si>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</si>
  <si>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</si>
  <si>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</si>
  <si>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</si>
  <si>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</si>
  <si>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</si>
  <si>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</si>
  <si>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</si>
  <si>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</si>
  <si>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</si>
  <si>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</si>
  <si>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</si>
  <si>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</si>
  <si>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</si>
  <si>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</si>
  <si>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</si>
  <si>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</si>
  <si>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</si>
  <si>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</si>
  <si>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</si>
  <si>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</si>
  <si>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</si>
  <si>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</si>
  <si>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</si>
  <si>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</si>
  <si>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</si>
  <si>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</si>
  <si>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</si>
  <si>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</si>
  <si>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</si>
  <si>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</si>
  <si>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</si>
  <si>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</si>
  <si>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</si>
  <si>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</si>
  <si>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</si>
  <si>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</si>
  <si>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</si>
  <si>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</si>
  <si>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</si>
  <si>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</si>
  <si>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</si>
  <si>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</si>
  <si>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</si>
  <si>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</si>
  <si>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</si>
  <si>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</si>
  <si>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</si>
  <si>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</si>
  <si>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61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</si>
</sst>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5">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7.6</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737</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559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22.101199595916768</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107.89597540408326</v>
      </c>
      <c r="H133" s="26" t="s">
        <v>63</v>
      </c>
      <c r="I133" s="26"/>
      <c r="J133" s="372"/>
      <c r="K133" s="26"/>
      <c r="L133" s="26"/>
      <c r="M133" s="26"/>
    </row>
    <row r="134" spans="1:13" ht="13.5" thickBot="1">
      <c r="A134" s="109"/>
      <c r="B134" s="26"/>
      <c r="C134" s="267" t="s">
        <v>126</v>
      </c>
      <c r="D134" s="267"/>
      <c r="E134" s="267"/>
      <c r="F134" s="324" t="s">
        <v>110</v>
      </c>
      <c r="G134" s="395">
        <f>'Calculations- All Data'!F136</f>
        <v>820.0094130710328</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379</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7.6</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123.00141196065488</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123.00141196065488</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114.39131312340905</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114</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103</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61 F 2</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7.6</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Conservation 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Lordstown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22.101199595916768</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820.0094130710328</v>
      </c>
      <c r="G136" s="119" t="s">
        <v>693</v>
      </c>
      <c r="H136" s="129"/>
      <c r="I136" s="110"/>
      <c r="J136" s="110"/>
      <c r="K136" s="110"/>
      <c r="L136" s="110"/>
      <c r="M136" s="110"/>
    </row>
    <row r="137" spans="1:13" ht="12.75" customHeight="1">
      <c r="A137" s="110"/>
      <c r="B137" s="131" t="s">
        <v>85</v>
      </c>
      <c r="C137" s="119"/>
      <c r="D137" s="110"/>
      <c r="E137" s="110"/>
      <c r="F137" s="403">
        <f>IF(F43=0,"0",F136/F43)</f>
        <v>107.89597540408326</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Continuous No-Till*</v>
      </c>
      <c r="F144" s="548"/>
      <c r="G144" s="504" t="str">
        <f>IF(OR(E144=$E$245,E144=$E$246),CONCATENATE(E144,$F$151),IF(E144="Continuous No-Till*",CONCATENATE(E144,$F$49),IF(OR(E144=$E$249,E144=$E$250,E144=$E$251,E144=$E$252),CONCATENATE(E144,$F$45),E144)))</f>
        <v>Continuous No-Till*Above Fall Line</v>
      </c>
      <c r="H144" s="505"/>
      <c r="I144" s="505"/>
      <c r="J144" s="506"/>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7.6</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f>'CREDIT CALCULATION FORM'!F155:K155</f>
        <v>0</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123.00141196065488</v>
      </c>
      <c r="G153" s="120" t="s">
        <v>693</v>
      </c>
      <c r="H153" s="122"/>
      <c r="I153" s="211"/>
      <c r="J153" s="254"/>
      <c r="K153" s="254"/>
      <c r="L153" s="120"/>
      <c r="M153" s="120"/>
    </row>
    <row r="154" spans="1:13" ht="12.75">
      <c r="A154" s="110"/>
      <c r="B154" s="110"/>
      <c r="C154" s="110"/>
      <c r="D154" s="141" t="s">
        <v>64</v>
      </c>
      <c r="E154" s="212"/>
      <c r="F154" s="281">
        <f>IF(F43=0,"0",(F136-F153)/F43)</f>
        <v>91.71157909347077</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123.00141196065488</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123.00141196065488</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114.39131312340905</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114.39131312340905</v>
      </c>
      <c r="G180" s="110" t="s">
        <v>101</v>
      </c>
      <c r="H180" s="110"/>
      <c r="I180" s="110"/>
      <c r="J180" s="110"/>
      <c r="K180" s="110"/>
      <c r="L180" s="110"/>
      <c r="M180" s="110"/>
    </row>
    <row r="181" spans="1:13" ht="13.5" thickBot="1">
      <c r="A181" s="110"/>
      <c r="B181" s="116" t="s">
        <v>77</v>
      </c>
      <c r="C181" s="415"/>
      <c r="D181" s="415"/>
      <c r="E181" s="415"/>
      <c r="F181" s="416">
        <f>ROUND(F180,0)</f>
        <v>114</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102.60000000000001</v>
      </c>
      <c r="G184" s="420" t="s">
        <v>101</v>
      </c>
      <c r="H184" s="110"/>
      <c r="I184" s="110"/>
      <c r="J184" s="110"/>
      <c r="K184" s="110"/>
      <c r="L184" s="110"/>
      <c r="M184" s="110"/>
    </row>
    <row r="185" spans="1:13" ht="15.75" thickBot="1">
      <c r="A185" s="110"/>
      <c r="B185" s="112" t="s">
        <v>75</v>
      </c>
      <c r="C185" s="421"/>
      <c r="D185" s="421"/>
      <c r="E185" s="421"/>
      <c r="F185" s="414">
        <f>ROUND(F184,0)</f>
        <v>103</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4" t="s">
        <v>88</v>
      </c>
      <c r="B2" s="565"/>
      <c r="C2" s="565"/>
      <c r="D2" s="565"/>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62" t="s">
        <v>628</v>
      </c>
      <c r="B82" s="572" t="s">
        <v>503</v>
      </c>
      <c r="C82" s="560"/>
      <c r="D82" s="16"/>
      <c r="E82" s="5"/>
      <c r="F82" s="5"/>
      <c r="G82" s="5"/>
    </row>
    <row r="83" spans="1:7" ht="12.75">
      <c r="A83" s="563"/>
      <c r="B83" s="573"/>
      <c r="C83" s="561"/>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8"/>
      <c r="D123" s="379"/>
      <c r="E123" s="45"/>
      <c r="F123" s="378"/>
      <c r="G123" s="22"/>
    </row>
    <row r="124" spans="1:7" ht="12.75">
      <c r="A124" s="576" t="s">
        <v>774</v>
      </c>
      <c r="B124" s="579" t="s">
        <v>845</v>
      </c>
      <c r="D124" s="380"/>
      <c r="E124" s="381"/>
      <c r="F124" s="16"/>
      <c r="G124" s="5"/>
    </row>
    <row r="125" spans="1:7" ht="12.75">
      <c r="A125" s="577"/>
      <c r="B125" s="580"/>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4" t="s">
        <v>624</v>
      </c>
      <c r="B131" s="581"/>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4" t="s">
        <v>675</v>
      </c>
      <c r="B247" s="505"/>
      <c r="C247" s="505"/>
      <c r="D247" s="505"/>
      <c r="E247" s="506"/>
    </row>
    <row r="248" spans="1:5" ht="12.75">
      <c r="A248" s="28" t="s">
        <v>672</v>
      </c>
      <c r="B248" s="574" t="s">
        <v>673</v>
      </c>
      <c r="C248" s="575"/>
      <c r="D248" s="575"/>
      <c r="E248" s="228" t="s">
        <v>865</v>
      </c>
    </row>
    <row r="249" spans="1:5" ht="12.75">
      <c r="A249" s="223" t="s">
        <v>848</v>
      </c>
      <c r="B249" s="224">
        <v>28</v>
      </c>
      <c r="C249" s="570" t="s">
        <v>121</v>
      </c>
      <c r="D249" s="569"/>
      <c r="E249" s="6" t="s">
        <v>120</v>
      </c>
    </row>
    <row r="250" spans="1:5" ht="12.75">
      <c r="A250" s="31" t="s">
        <v>852</v>
      </c>
      <c r="B250" s="32">
        <v>10</v>
      </c>
      <c r="C250" s="558" t="s">
        <v>674</v>
      </c>
      <c r="D250" s="586"/>
      <c r="E250" s="7" t="s">
        <v>864</v>
      </c>
    </row>
    <row r="251" spans="1:5" ht="12.75">
      <c r="A251" s="31" t="s">
        <v>850</v>
      </c>
      <c r="B251" s="32">
        <v>9</v>
      </c>
      <c r="C251" s="558" t="s">
        <v>674</v>
      </c>
      <c r="D251" s="586"/>
      <c r="E251" s="7" t="s">
        <v>864</v>
      </c>
    </row>
    <row r="252" spans="1:5" ht="12.75">
      <c r="A252" s="33" t="s">
        <v>851</v>
      </c>
      <c r="B252" s="222">
        <v>7</v>
      </c>
      <c r="C252" s="584" t="s">
        <v>674</v>
      </c>
      <c r="D252" s="585"/>
      <c r="E252" s="8" t="s">
        <v>864</v>
      </c>
    </row>
    <row r="253" spans="1:5" ht="12.75">
      <c r="A253" s="58" t="s">
        <v>849</v>
      </c>
      <c r="B253" s="58">
        <v>36</v>
      </c>
      <c r="C253" s="570" t="s">
        <v>121</v>
      </c>
      <c r="D253" s="569"/>
      <c r="E253" s="405" t="s">
        <v>120</v>
      </c>
    </row>
    <row r="254" spans="1:5" ht="12.75">
      <c r="A254" s="104" t="s">
        <v>846</v>
      </c>
      <c r="B254" s="105">
        <v>11</v>
      </c>
      <c r="C254" s="568" t="s">
        <v>674</v>
      </c>
      <c r="D254" s="569"/>
      <c r="E254" s="7" t="s">
        <v>864</v>
      </c>
    </row>
    <row r="255" spans="1:5" ht="12.75">
      <c r="A255" s="33" t="s">
        <v>847</v>
      </c>
      <c r="B255" s="222">
        <v>14</v>
      </c>
      <c r="C255" s="584" t="s">
        <v>674</v>
      </c>
      <c r="D255" s="585"/>
      <c r="E255" s="8" t="s">
        <v>864</v>
      </c>
    </row>
    <row r="256" spans="1:5" ht="12.75">
      <c r="A256" s="225" t="s">
        <v>806</v>
      </c>
      <c r="B256" s="423">
        <v>12</v>
      </c>
      <c r="C256" s="160" t="s">
        <v>674</v>
      </c>
      <c r="D256" s="422"/>
      <c r="E256" s="7" t="s">
        <v>864</v>
      </c>
    </row>
    <row r="257" spans="1:5" ht="12.75">
      <c r="A257" s="11" t="s">
        <v>853</v>
      </c>
      <c r="B257" s="106">
        <v>30</v>
      </c>
      <c r="C257" s="570" t="s">
        <v>121</v>
      </c>
      <c r="D257" s="569"/>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6" t="s">
        <v>676</v>
      </c>
      <c r="B273" s="567"/>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7:D257"/>
    <mergeCell ref="A124:A125"/>
    <mergeCell ref="A123:B123"/>
    <mergeCell ref="B124:B125"/>
    <mergeCell ref="A131:B131"/>
    <mergeCell ref="C270:D270"/>
    <mergeCell ref="C252:D252"/>
    <mergeCell ref="C251:D251"/>
    <mergeCell ref="C250:D250"/>
    <mergeCell ref="C253:D253"/>
    <mergeCell ref="C255:D255"/>
    <mergeCell ref="C263:D263"/>
    <mergeCell ref="C267:D267"/>
    <mergeCell ref="A81:B81"/>
    <mergeCell ref="C266:D266"/>
    <mergeCell ref="B82:B83"/>
    <mergeCell ref="C265:D265"/>
    <mergeCell ref="C260:D260"/>
    <mergeCell ref="A247:E247"/>
    <mergeCell ref="B248:D248"/>
    <mergeCell ref="C261:D261"/>
    <mergeCell ref="C264:D264"/>
    <mergeCell ref="C82:C83"/>
    <mergeCell ref="A82:A83"/>
    <mergeCell ref="C259:D259"/>
    <mergeCell ref="A2:H2"/>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4"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4"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2021-06-28T19:11:19Z</dcterms:modified>
  <cp:category/>
  <cp:version/>
  <cp:contentType/>
  <cp:contentStatus/>
</cp:coreProperties>
</file>