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  <sheet name="Manure valu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<sst xmlns="http://schemas.openxmlformats.org/spreadsheetml/2006/main" count="56" uniqueCount="45">
  <si>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Type</t>
  </si>
  <si>
    <t>#/day/Au x</t>
  </si>
  <si>
    <t>24hrs/day /</t>
  </si>
  <si>
    <t>T/A</t>
  </si>
  <si>
    <t>Tons</t>
  </si>
  <si>
    <t>Acres</t>
  </si>
  <si>
    <t>Season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</si>
  <si>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</si>
  <si>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</si>
  <si>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</si>
  <si>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</si>
  <si>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</si>
  <si>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</si>
  <si>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</si>
  <si>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</si>
  <si>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</si>
  <si>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 xml:space="preserve">calves </t>
  </si>
  <si>
    <t>bull</t>
  </si>
  <si>
    <t>heifers</t>
  </si>
  <si>
    <t xml:space="preserve">Days on </t>
  </si>
  <si>
    <t>pasture =</t>
  </si>
  <si>
    <t>total manure</t>
  </si>
  <si>
    <t>produced x</t>
  </si>
  <si>
    <t>N value of</t>
  </si>
  <si>
    <t>total N</t>
  </si>
  <si>
    <t>tons produced</t>
  </si>
  <si>
    <t xml:space="preserve">/ 2000 # T = total </t>
  </si>
  <si>
    <t>H / 2712.825 =</t>
  </si>
  <si>
    <t>percent by group</t>
  </si>
  <si>
    <t>Value (I x g)</t>
  </si>
  <si>
    <t xml:space="preserve"> manure* =</t>
  </si>
  <si>
    <t>* equals book value since it is pasture manure</t>
  </si>
  <si>
    <t>** same as book value when rounded, therefore using no analysis</t>
  </si>
  <si>
    <t>cows- group 1</t>
  </si>
  <si>
    <t>cow/calf pairs</t>
  </si>
  <si>
    <t>spring/summer</t>
  </si>
  <si>
    <t>early fall</t>
  </si>
  <si>
    <t>late fall/winter</t>
  </si>
  <si>
    <t>11. #/T N**</t>
  </si>
  <si>
    <t>calves</t>
  </si>
  <si>
    <t>cows</t>
  </si>
  <si>
    <t>P 1 -P 3</t>
  </si>
  <si>
    <t>&amp; P 5</t>
  </si>
  <si>
    <t>steer</t>
  </si>
  <si>
    <t>P 3 and P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</si>
</sst>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2.57421875" style="0" customWidth="1"/>
    <col min="4" max="4" width="10.421875" style="0" customWidth="1"/>
    <col min="5" max="5" width="15.00390625" style="0" customWidth="1"/>
    <col min="6" max="6" width="11.28125" style="0" customWidth="1"/>
    <col min="7" max="7" width="11.421875" style="0" customWidth="1"/>
    <col min="8" max="8" width="12.28125" style="0" customWidth="1"/>
    <col min="9" max="9" width="8.421875" style="0" customWidth="1"/>
    <col min="10" max="10" width="8.00390625" style="0" customWidth="1"/>
    <col min="11" max="11" width="8.421875" style="0" customWidth="1"/>
    <col min="12" max="12" width="8.00390625" style="0" customWidth="1"/>
    <col min="13" max="13" width="16.421875" style="0" customWidth="1"/>
  </cols>
  <sheetData>
    <row r="1" spans="1:13" ht="15.75">
      <c r="A1" s="13" t="s">
        <v>9</v>
      </c>
      <c r="B1" s="14" t="s">
        <v>0</v>
      </c>
      <c r="C1" s="15" t="s">
        <v>8</v>
      </c>
      <c r="D1" s="14" t="s">
        <v>1</v>
      </c>
      <c r="E1" s="14" t="s">
        <v>12</v>
      </c>
      <c r="F1" s="14" t="s">
        <v>13</v>
      </c>
      <c r="G1" s="14" t="s">
        <v>2</v>
      </c>
      <c r="H1" s="14" t="s">
        <v>15</v>
      </c>
      <c r="I1" s="14" t="s">
        <v>4</v>
      </c>
      <c r="J1" s="14" t="s">
        <v>5</v>
      </c>
      <c r="K1" s="14" t="s">
        <v>3</v>
      </c>
      <c r="L1" s="14" t="s">
        <v>3</v>
      </c>
      <c r="M1" s="14" t="s">
        <v>6</v>
      </c>
    </row>
    <row r="2" spans="1:13" ht="15.75">
      <c r="A2" s="16" t="s">
        <v>10</v>
      </c>
      <c r="B2" s="17"/>
      <c r="C2" s="18" t="s">
        <v>7</v>
      </c>
      <c r="D2" s="17"/>
      <c r="E2" s="17" t="s">
        <v>11</v>
      </c>
      <c r="F2" s="17" t="s">
        <v>14</v>
      </c>
      <c r="G2" s="17"/>
      <c r="H2" s="17"/>
      <c r="I2" s="17"/>
      <c r="J2" s="17"/>
      <c r="K2" s="17"/>
      <c r="L2" s="17"/>
      <c r="M2" s="17"/>
    </row>
    <row r="3" spans="1:13" ht="15">
      <c r="A3" s="19" t="s">
        <v>41</v>
      </c>
      <c r="B3" s="19" t="s">
        <v>34</v>
      </c>
      <c r="C3" s="20">
        <f>F12</f>
        <v>64.25</v>
      </c>
      <c r="D3" s="20">
        <v>60</v>
      </c>
      <c r="E3" s="20">
        <v>140</v>
      </c>
      <c r="F3" s="20">
        <v>24</v>
      </c>
      <c r="G3" s="20">
        <v>24</v>
      </c>
      <c r="H3" s="20">
        <v>2000</v>
      </c>
      <c r="I3" s="20">
        <f>(C3*D3*E3*F3/G3/H3)</f>
        <v>269.85</v>
      </c>
      <c r="J3" s="21">
        <v>29.4</v>
      </c>
      <c r="K3" s="20">
        <f>(I3/J3)</f>
        <v>9.17857142857143</v>
      </c>
      <c r="L3" s="34">
        <f>K3</f>
        <v>9.17857142857143</v>
      </c>
      <c r="M3" s="20" t="s">
        <v>35</v>
      </c>
    </row>
    <row r="4" spans="1:13" ht="15">
      <c r="A4" s="22" t="s">
        <v>42</v>
      </c>
      <c r="B4" s="22" t="s">
        <v>43</v>
      </c>
      <c r="C4" s="33">
        <v>3</v>
      </c>
      <c r="D4" s="19">
        <v>75</v>
      </c>
      <c r="E4" s="19">
        <v>90</v>
      </c>
      <c r="F4" s="19">
        <v>24</v>
      </c>
      <c r="G4" s="19">
        <v>24</v>
      </c>
      <c r="H4" s="19">
        <v>2000</v>
      </c>
      <c r="I4" s="20">
        <f>(C4*D4*E4*F4/G4/H4)</f>
        <v>10.125</v>
      </c>
      <c r="J4" s="23">
        <v>29.4</v>
      </c>
      <c r="K4" s="19">
        <f>(I4/J4)</f>
        <v>0.34438775510204084</v>
      </c>
      <c r="L4" s="35">
        <f>K4</f>
        <v>0.34438775510204084</v>
      </c>
      <c r="M4" s="19" t="s">
        <v>35</v>
      </c>
    </row>
    <row r="5" spans="1:13" ht="15.75">
      <c r="A5" s="22"/>
      <c r="B5" s="22"/>
      <c r="C5" s="33"/>
      <c r="D5" s="19"/>
      <c r="E5" s="19"/>
      <c r="F5" s="19"/>
      <c r="G5" s="19"/>
      <c r="H5" s="19"/>
      <c r="I5" s="19"/>
      <c r="J5" s="23"/>
      <c r="K5" s="19"/>
      <c r="L5" s="38">
        <f>SUM(L3:L4)</f>
        <v>9.522959183673471</v>
      </c>
      <c r="M5" s="14" t="s">
        <v>35</v>
      </c>
    </row>
    <row r="6" spans="1:13" ht="15">
      <c r="A6" s="22"/>
      <c r="B6" s="24"/>
      <c r="C6" s="19">
        <f>F12</f>
        <v>64.25</v>
      </c>
      <c r="D6" s="19">
        <v>60</v>
      </c>
      <c r="E6" s="19">
        <v>56</v>
      </c>
      <c r="F6" s="19">
        <v>24</v>
      </c>
      <c r="G6" s="19">
        <v>24</v>
      </c>
      <c r="H6" s="19">
        <v>2000</v>
      </c>
      <c r="I6" s="19">
        <f>(C6*D6*E6*F6/G6/H6)</f>
        <v>107.94</v>
      </c>
      <c r="J6" s="23">
        <v>29.4</v>
      </c>
      <c r="K6" s="19">
        <f>(I6/J6)</f>
        <v>3.6714285714285717</v>
      </c>
      <c r="L6" s="35">
        <f>K6</f>
        <v>3.6714285714285717</v>
      </c>
      <c r="M6" s="19" t="s">
        <v>36</v>
      </c>
    </row>
    <row r="7" spans="1:13" ht="15.75">
      <c r="A7" s="25"/>
      <c r="B7" s="26"/>
      <c r="C7" s="25"/>
      <c r="D7" s="25"/>
      <c r="E7" s="25"/>
      <c r="F7" s="25"/>
      <c r="G7" s="25"/>
      <c r="H7" s="25"/>
      <c r="I7" s="25"/>
      <c r="J7" s="26"/>
      <c r="K7" s="25"/>
      <c r="L7" s="36">
        <f>L6</f>
        <v>3.6714285714285717</v>
      </c>
      <c r="M7" s="14" t="s">
        <v>36</v>
      </c>
    </row>
    <row r="8" spans="1:13" ht="15.75">
      <c r="A8" s="20" t="s">
        <v>44</v>
      </c>
      <c r="B8" s="21" t="s">
        <v>34</v>
      </c>
      <c r="C8" s="20">
        <f>F12</f>
        <v>64.25</v>
      </c>
      <c r="D8" s="19">
        <v>60</v>
      </c>
      <c r="E8" s="19">
        <v>30</v>
      </c>
      <c r="F8" s="23">
        <v>24</v>
      </c>
      <c r="G8" s="23">
        <v>24</v>
      </c>
      <c r="H8" s="23">
        <v>2000</v>
      </c>
      <c r="I8" s="19">
        <f>(C8*D8*E8*F8/G8/H8)</f>
        <v>57.825</v>
      </c>
      <c r="J8" s="23">
        <v>9.8</v>
      </c>
      <c r="K8" s="19">
        <f>(I8/J8)</f>
        <v>5.900510204081632</v>
      </c>
      <c r="L8" s="37">
        <f>K8</f>
        <v>5.900510204081632</v>
      </c>
      <c r="M8" s="19" t="s">
        <v>37</v>
      </c>
    </row>
    <row r="9" spans="1:13" ht="15">
      <c r="A9" s="27"/>
      <c r="B9" s="28"/>
      <c r="C9" s="27">
        <v>35</v>
      </c>
      <c r="D9" s="27" t="s">
        <v>39</v>
      </c>
      <c r="E9" s="27">
        <v>300</v>
      </c>
      <c r="F9" s="28">
        <f>(C9*E9)/1000</f>
        <v>10.5</v>
      </c>
      <c r="G9" s="28"/>
      <c r="H9" s="28"/>
      <c r="I9" s="27"/>
      <c r="J9" s="28"/>
      <c r="K9" s="27"/>
      <c r="L9" s="28"/>
      <c r="M9" s="27"/>
    </row>
    <row r="10" spans="1:13" ht="15">
      <c r="A10" s="29"/>
      <c r="B10" s="30"/>
      <c r="C10" s="29">
        <v>35</v>
      </c>
      <c r="D10" s="29" t="s">
        <v>40</v>
      </c>
      <c r="E10" s="29">
        <v>1400</v>
      </c>
      <c r="F10" s="30">
        <f>(C10*E10)/1000</f>
        <v>49</v>
      </c>
      <c r="G10" s="30"/>
      <c r="H10" s="30"/>
      <c r="I10" s="29"/>
      <c r="J10" s="30"/>
      <c r="K10" s="29"/>
      <c r="L10" s="30"/>
      <c r="M10" s="29"/>
    </row>
    <row r="11" spans="1:13" ht="15">
      <c r="A11" s="29"/>
      <c r="B11" s="29"/>
      <c r="C11" s="29">
        <v>5</v>
      </c>
      <c r="D11" s="29" t="s">
        <v>18</v>
      </c>
      <c r="E11" s="29">
        <v>950</v>
      </c>
      <c r="F11" s="30">
        <f>(C11*E11)/1000</f>
        <v>4.75</v>
      </c>
      <c r="G11" s="30"/>
      <c r="H11" s="30"/>
      <c r="I11" s="29"/>
      <c r="J11" s="30"/>
      <c r="K11" s="29"/>
      <c r="L11" s="30"/>
      <c r="M11" s="29"/>
    </row>
    <row r="12" spans="1:13" ht="15.75">
      <c r="A12" s="29"/>
      <c r="B12" s="30"/>
      <c r="C12" s="29"/>
      <c r="D12" s="29"/>
      <c r="E12" s="29"/>
      <c r="F12" s="31">
        <f>SUM(F9:F11)</f>
        <v>64.25</v>
      </c>
      <c r="G12" s="30"/>
      <c r="H12" s="30"/>
      <c r="I12" s="29"/>
      <c r="J12" s="30"/>
      <c r="K12" s="29"/>
      <c r="L12" s="30"/>
      <c r="M12" s="29"/>
    </row>
    <row r="13" spans="1:13" ht="15">
      <c r="A13" s="29"/>
      <c r="B13" s="30"/>
      <c r="C13" s="29"/>
      <c r="D13" s="29"/>
      <c r="E13" s="29"/>
      <c r="F13" s="30"/>
      <c r="G13" s="30"/>
      <c r="H13" s="30"/>
      <c r="I13" s="29"/>
      <c r="J13" s="30"/>
      <c r="K13" s="29"/>
      <c r="L13" s="30"/>
      <c r="M13" s="29"/>
    </row>
    <row r="14" spans="1:13" ht="15">
      <c r="A14" s="29"/>
      <c r="B14" s="30"/>
      <c r="C14" s="29">
        <v>2</v>
      </c>
      <c r="D14" s="29" t="s">
        <v>17</v>
      </c>
      <c r="E14" s="29">
        <v>1500</v>
      </c>
      <c r="F14" s="32">
        <f>(C14*E14)/1000</f>
        <v>3</v>
      </c>
      <c r="G14" s="30"/>
      <c r="H14" s="30"/>
      <c r="I14" s="29"/>
      <c r="J14" s="30"/>
      <c r="K14" s="29"/>
      <c r="L14" s="30"/>
      <c r="M14" s="29"/>
    </row>
    <row r="15" spans="1:13" ht="12.75">
      <c r="A15" s="8"/>
      <c r="B15" s="6"/>
      <c r="C15" s="8"/>
      <c r="D15" s="8"/>
      <c r="E15" s="8"/>
      <c r="F15" s="8"/>
      <c r="G15" s="8"/>
      <c r="H15" s="8"/>
      <c r="I15" s="8"/>
      <c r="J15" s="6"/>
      <c r="K15" s="8"/>
      <c r="L15" s="8"/>
      <c r="M15" s="8"/>
    </row>
    <row r="16" spans="1:13" ht="12.75">
      <c r="A16" s="8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8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/>
      <c r="B18" s="6"/>
      <c r="C18" s="8"/>
      <c r="D18" s="8"/>
      <c r="E18" s="8"/>
      <c r="F18" s="8"/>
      <c r="G18" s="8"/>
      <c r="H18" s="8"/>
      <c r="I18" s="8"/>
      <c r="J18" s="6"/>
      <c r="K18" s="6"/>
      <c r="L18" s="8"/>
      <c r="M18" s="8"/>
    </row>
    <row r="19" spans="1:13" ht="12.75">
      <c r="A19" s="8"/>
      <c r="B19" s="6"/>
      <c r="C19" s="8"/>
      <c r="D19" s="8"/>
      <c r="E19" s="8"/>
      <c r="F19" s="8"/>
      <c r="G19" s="8"/>
      <c r="H19" s="8"/>
      <c r="I19" s="8"/>
      <c r="J19" s="6"/>
      <c r="K19" s="8"/>
      <c r="L19" s="8"/>
      <c r="M19" s="8"/>
    </row>
    <row r="20" spans="1:13" ht="12.75">
      <c r="A20" s="8"/>
      <c r="B20" s="6"/>
      <c r="C20" s="8"/>
      <c r="D20" s="8"/>
      <c r="E20" s="8"/>
      <c r="F20" s="8"/>
      <c r="G20" s="8"/>
      <c r="H20" s="8"/>
      <c r="I20" s="8"/>
      <c r="J20" s="6"/>
      <c r="K20" s="8"/>
      <c r="L20" s="8"/>
      <c r="M20" s="8"/>
    </row>
    <row r="21" spans="1:13" ht="12.75">
      <c r="A21" s="8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8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8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2" ht="12.75">
      <c r="A26" s="8"/>
      <c r="B26" s="6"/>
    </row>
    <row r="27" spans="1:2" ht="12.75">
      <c r="A27" s="8"/>
      <c r="B27" s="6"/>
    </row>
    <row r="28" spans="1:2" ht="12.75">
      <c r="A28" s="8"/>
      <c r="B28" s="6"/>
    </row>
    <row r="29" ht="12.75">
      <c r="A29" s="8"/>
    </row>
    <row r="30" spans="1:2" ht="12.75">
      <c r="A30" s="6"/>
      <c r="B30" s="6"/>
    </row>
    <row r="31" spans="1:2" ht="12.75">
      <c r="A31" s="6"/>
      <c r="B31" s="6"/>
    </row>
    <row r="32" ht="12.75">
      <c r="B32" s="6"/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2.8515625" style="0" customWidth="1"/>
    <col min="2" max="2" width="12.28125" style="0" customWidth="1"/>
    <col min="3" max="3" width="13.8515625" style="0" customWidth="1"/>
    <col min="5" max="5" width="12.421875" style="0" customWidth="1"/>
    <col min="6" max="6" width="18.00390625" style="0" bestFit="1" customWidth="1"/>
    <col min="7" max="7" width="11.421875" style="0" customWidth="1"/>
    <col min="9" max="9" width="16.57421875" style="0" customWidth="1"/>
    <col min="10" max="10" width="11.57421875" style="0" customWidth="1"/>
  </cols>
  <sheetData>
    <row r="1" spans="1:10" ht="12.75">
      <c r="A1" s="2" t="s">
        <v>0</v>
      </c>
      <c r="B1" s="4" t="s">
        <v>8</v>
      </c>
      <c r="C1" s="2" t="s">
        <v>1</v>
      </c>
      <c r="D1" s="9" t="s">
        <v>19</v>
      </c>
      <c r="E1" s="9" t="s">
        <v>21</v>
      </c>
      <c r="F1" s="9" t="s">
        <v>26</v>
      </c>
      <c r="G1" s="9" t="s">
        <v>23</v>
      </c>
      <c r="H1" s="9" t="s">
        <v>24</v>
      </c>
      <c r="I1" s="9" t="s">
        <v>27</v>
      </c>
      <c r="J1" s="9" t="s">
        <v>29</v>
      </c>
    </row>
    <row r="2" spans="1:9" ht="12.75">
      <c r="A2" s="3"/>
      <c r="B2" s="5" t="s">
        <v>7</v>
      </c>
      <c r="C2" s="3"/>
      <c r="D2" s="10" t="s">
        <v>20</v>
      </c>
      <c r="E2" s="10" t="s">
        <v>22</v>
      </c>
      <c r="F2" s="11" t="s">
        <v>25</v>
      </c>
      <c r="G2" s="10" t="s">
        <v>30</v>
      </c>
      <c r="I2" s="10" t="s">
        <v>28</v>
      </c>
    </row>
    <row r="3" spans="1:10" ht="12.75">
      <c r="A3" s="1" t="s">
        <v>18</v>
      </c>
      <c r="B3" s="1">
        <v>3.4</v>
      </c>
      <c r="C3" s="1">
        <v>60</v>
      </c>
      <c r="D3">
        <v>225</v>
      </c>
      <c r="E3">
        <f>(B3*C3*D3)</f>
        <v>45900</v>
      </c>
      <c r="F3">
        <f>(E3/2000)</f>
        <v>22.95</v>
      </c>
      <c r="G3">
        <v>11</v>
      </c>
      <c r="H3">
        <f>(F3*G3)</f>
        <v>252.45</v>
      </c>
      <c r="I3">
        <f>(H3/2712.825)</f>
        <v>0.09305797462055238</v>
      </c>
      <c r="J3">
        <f>(I3*G3)</f>
        <v>1.023637720826076</v>
      </c>
    </row>
    <row r="4" spans="1:10" ht="12.75">
      <c r="A4" s="7" t="s">
        <v>33</v>
      </c>
      <c r="B4" s="1">
        <v>27.6</v>
      </c>
      <c r="C4" s="1">
        <v>60</v>
      </c>
      <c r="D4">
        <v>225</v>
      </c>
      <c r="E4">
        <f>(B4*C4*D4)</f>
        <v>372600</v>
      </c>
      <c r="F4">
        <f>(E4/2000)</f>
        <v>186.3</v>
      </c>
      <c r="G4">
        <v>11</v>
      </c>
      <c r="H4">
        <f>(F4*G4)</f>
        <v>2049.3</v>
      </c>
      <c r="I4">
        <f>(H4/2712.825)</f>
        <v>0.7554117939786018</v>
      </c>
      <c r="J4">
        <f>(I4*G4)</f>
        <v>8.30952973376462</v>
      </c>
    </row>
    <row r="5" spans="1:10" ht="12.75">
      <c r="A5" s="7" t="s">
        <v>16</v>
      </c>
      <c r="B5" s="1">
        <v>5.4</v>
      </c>
      <c r="C5" s="1">
        <v>60</v>
      </c>
      <c r="D5">
        <v>225</v>
      </c>
      <c r="E5">
        <f>(B5*C5*D5)</f>
        <v>72900</v>
      </c>
      <c r="F5">
        <f>(E5/2000)</f>
        <v>36.45</v>
      </c>
      <c r="G5">
        <v>11</v>
      </c>
      <c r="H5">
        <f>(F5*G5)</f>
        <v>400.95000000000005</v>
      </c>
      <c r="I5">
        <f>(H5/2712.825)</f>
        <v>0.14779795969146556</v>
      </c>
      <c r="J5">
        <f>(I5*G5)</f>
        <v>1.6257775566061212</v>
      </c>
    </row>
    <row r="6" spans="1:10" ht="12.75">
      <c r="A6" s="7" t="s">
        <v>17</v>
      </c>
      <c r="B6" s="1">
        <v>1.5</v>
      </c>
      <c r="C6" s="1">
        <v>75</v>
      </c>
      <c r="D6">
        <v>90</v>
      </c>
      <c r="E6">
        <f>(B6*C6*D6)</f>
        <v>10125</v>
      </c>
      <c r="F6">
        <f>(E6/2000)</f>
        <v>5.0625</v>
      </c>
      <c r="G6">
        <v>14</v>
      </c>
      <c r="H6">
        <f>(F6*G6)</f>
        <v>70.875</v>
      </c>
      <c r="I6">
        <f>(H6/2712.825)</f>
        <v>0.0261259019656631</v>
      </c>
      <c r="J6">
        <f>(I6*G6)</f>
        <v>0.3657626275192834</v>
      </c>
    </row>
    <row r="7" spans="8:11" ht="12.75">
      <c r="H7">
        <f>SUM(H3:H6)</f>
        <v>2773.575</v>
      </c>
      <c r="J7">
        <f>SUM(J3:J6)</f>
        <v>11.3247076387161</v>
      </c>
      <c r="K7" s="12" t="s">
        <v>38</v>
      </c>
    </row>
    <row r="9" ht="12.75">
      <c r="A9" t="s">
        <v>31</v>
      </c>
    </row>
    <row r="10" ht="12.75">
      <c r="A10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4.00390625" style="0" customWidth="1"/>
    <col min="2" max="2" width="25.140625" style="0" customWidth="1"/>
    <col min="3" max="3" width="26.00390625" style="0" customWidth="1"/>
  </cols>
  <sheetData>
    <row r="3" ht="18.75" customHeight="1"/>
    <row r="4" ht="20.25" customHeight="1"/>
    <row r="5" ht="17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2012-07-23T19:17:30Z</cp:lastPrinted>
  <dcterms:created xsi:type="dcterms:W3CDTF">2011-08-29T15:05:53Z</dcterms:created>
  <dcterms:modified xsi:type="dcterms:W3CDTF">2019-03-07T20:16:50Z</dcterms:modified>
  <cp:category/>
  <cp:version/>
  <cp:contentType/>
  <cp:contentStatus/>
</cp:coreProperties>
</file>