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485" windowHeight="12420" activeTab="0"/>
  </bookViews>
  <sheets>
    <sheet name="Manure TA" sheetId="1" r:id="rId1"/>
    <sheet name="# of Credi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<sst xmlns="http://schemas.openxmlformats.org/spreadsheetml/2006/main" count="132" uniqueCount="47">
  <si>
    <t>Type</t>
  </si>
  <si>
    <t>#/day/Au x</t>
  </si>
  <si>
    <t>24hrs/day /</t>
  </si>
  <si>
    <t>T/A</t>
  </si>
  <si>
    <t>Tons</t>
  </si>
  <si>
    <t>Acres</t>
  </si>
  <si>
    <t>(A U) x</t>
  </si>
  <si>
    <t>Animal Units</t>
  </si>
  <si>
    <t xml:space="preserve">Field </t>
  </si>
  <si>
    <t>ID</t>
  </si>
  <si>
    <t>Pasture x</t>
  </si>
  <si>
    <t xml:space="preserve">hours on </t>
  </si>
  <si>
    <t>pasture /</t>
  </si>
  <si>
    <t>2000# / T=</t>
  </si>
  <si>
    <t>Field Identification</t>
  </si>
  <si>
    <t>LyCLyT0001--T1684, Field 1</t>
  </si>
  <si>
    <t>LyCLyT0001--T1684, Fields 2, 6, 7</t>
  </si>
  <si>
    <t>LyCLyT0001--T1684, Fields 3, 4</t>
  </si>
  <si>
    <t>LyCLyT0001--T1684, Fields 5, 10</t>
  </si>
  <si>
    <t>LyCLyT0001--T2220, Fields 1, 2</t>
  </si>
  <si>
    <t>LyCLyT0001--T2220, Field 3</t>
  </si>
  <si>
    <t>TOTAL:</t>
  </si>
  <si>
    <t>Nitrogen Reduction Credits From Original Proposal</t>
  </si>
  <si>
    <t>AU</t>
  </si>
  <si>
    <t>cows</t>
  </si>
  <si>
    <t>calves</t>
  </si>
  <si>
    <t>bull</t>
  </si>
  <si>
    <t>cow</t>
  </si>
  <si>
    <t>calf</t>
  </si>
  <si>
    <t>4,10,12</t>
  </si>
  <si>
    <t>#           X</t>
  </si>
  <si>
    <t>total weight</t>
  </si>
  <si>
    <t>weight =</t>
  </si>
  <si>
    <t>/1000 # =AU</t>
  </si>
  <si>
    <t>Days on</t>
  </si>
  <si>
    <t>Current numbers</t>
  </si>
  <si>
    <t>Spring/Sum</t>
  </si>
  <si>
    <t>Fall</t>
  </si>
  <si>
    <t>Prior to CREP (cows)</t>
  </si>
  <si>
    <t>HP</t>
  </si>
  <si>
    <t>horse</t>
  </si>
  <si>
    <t>horses</t>
  </si>
  <si>
    <t>horse numbers (prior to CREP)</t>
  </si>
  <si>
    <t>horse numbers (after CREP)</t>
  </si>
  <si>
    <t>(3 acres</t>
  </si>
  <si>
    <t>converted</t>
  </si>
  <si>
    <t>to RFB)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</si>
</sst>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zoomScalePageLayoutView="0" workbookViewId="0" topLeftCell="A1">
      <selection activeCell="C23" sqref="C23"/>
    </sheetView>
  </sheetViews>
  <sheetFormatPr defaultColWidth="9.140625" defaultRowHeight="12.75"/>
  <cols>
    <col min="2" max="2" width="9.140625" style="0" customWidth="1"/>
    <col min="3" max="3" width="12.57421875" style="0" customWidth="1"/>
    <col min="4" max="4" width="11.00390625" style="0" customWidth="1"/>
    <col min="5" max="5" width="10.421875" style="0" customWidth="1"/>
    <col min="6" max="6" width="15.00390625" style="0" customWidth="1"/>
    <col min="7" max="7" width="9.00390625" style="0" customWidth="1"/>
    <col min="8" max="8" width="10.421875" style="0" customWidth="1"/>
    <col min="9" max="9" width="15.00390625" style="0" customWidth="1"/>
    <col min="10" max="10" width="14.8515625" style="0" customWidth="1"/>
    <col min="11" max="11" width="8.00390625" style="0" customWidth="1"/>
    <col min="12" max="12" width="12.28125" style="0" customWidth="1"/>
    <col min="13" max="13" width="10.57421875" style="0" customWidth="1"/>
    <col min="14" max="14" width="8.7109375" style="0" customWidth="1"/>
  </cols>
  <sheetData>
    <row r="1" ht="12.75">
      <c r="A1" t="s">
        <v>38</v>
      </c>
    </row>
    <row r="2" spans="1:13" ht="12.75">
      <c r="A2" s="4" t="s">
        <v>8</v>
      </c>
      <c r="B2" s="2" t="s">
        <v>0</v>
      </c>
      <c r="C2" s="6" t="s">
        <v>7</v>
      </c>
      <c r="D2" s="2" t="s">
        <v>1</v>
      </c>
      <c r="E2" s="2" t="s">
        <v>34</v>
      </c>
      <c r="F2" s="2" t="s">
        <v>11</v>
      </c>
      <c r="G2" s="2" t="s">
        <v>2</v>
      </c>
      <c r="H2" s="2" t="s">
        <v>13</v>
      </c>
      <c r="I2" s="2" t="s">
        <v>4</v>
      </c>
      <c r="J2" s="2" t="s">
        <v>5</v>
      </c>
      <c r="K2" s="2" t="s">
        <v>3</v>
      </c>
      <c r="L2" s="2" t="s">
        <v>36</v>
      </c>
      <c r="M2" s="2" t="s">
        <v>37</v>
      </c>
    </row>
    <row r="3" spans="1:13" ht="12.75">
      <c r="A3" s="5" t="s">
        <v>9</v>
      </c>
      <c r="B3" s="3"/>
      <c r="C3" s="7" t="s">
        <v>6</v>
      </c>
      <c r="D3" s="3"/>
      <c r="E3" s="3" t="s">
        <v>10</v>
      </c>
      <c r="F3" s="3" t="s">
        <v>12</v>
      </c>
      <c r="G3" s="3"/>
      <c r="H3" s="3"/>
      <c r="I3" s="3"/>
      <c r="J3" s="3"/>
      <c r="K3" s="3"/>
      <c r="L3" s="3" t="s">
        <v>3</v>
      </c>
      <c r="M3" s="3" t="s">
        <v>3</v>
      </c>
    </row>
    <row r="4" spans="1:13" ht="12.75">
      <c r="A4" t="s">
        <v>29</v>
      </c>
      <c r="B4" s="1" t="s">
        <v>27</v>
      </c>
      <c r="C4" s="1">
        <v>9</v>
      </c>
      <c r="D4" s="1">
        <v>60</v>
      </c>
      <c r="E4" s="1">
        <v>180</v>
      </c>
      <c r="F4" s="15">
        <v>18</v>
      </c>
      <c r="G4" s="15">
        <v>24</v>
      </c>
      <c r="H4" s="15">
        <v>2000</v>
      </c>
      <c r="I4" s="16">
        <f>C4*D4*E4*F4/G4/H4</f>
        <v>36.45</v>
      </c>
      <c r="J4" s="15">
        <v>29.4</v>
      </c>
      <c r="K4" s="16">
        <f>I4/J4</f>
        <v>1.239795918367347</v>
      </c>
      <c r="L4" s="16">
        <f>K4/210*179</f>
        <v>1.0567784256559767</v>
      </c>
      <c r="M4" s="16">
        <f>K4-L4</f>
        <v>0.18301749271137036</v>
      </c>
    </row>
    <row r="5" spans="2:13" ht="12.75">
      <c r="B5" s="1" t="s">
        <v>28</v>
      </c>
      <c r="C5" s="1">
        <v>42</v>
      </c>
      <c r="D5" s="1">
        <v>60</v>
      </c>
      <c r="E5" s="15">
        <v>150</v>
      </c>
      <c r="F5" s="15">
        <v>18</v>
      </c>
      <c r="G5" s="15">
        <v>24</v>
      </c>
      <c r="H5" s="15">
        <v>2000</v>
      </c>
      <c r="I5" s="16">
        <f>C5*D5*E5*F5/G5/H5</f>
        <v>141.75</v>
      </c>
      <c r="J5" s="15">
        <v>29.4</v>
      </c>
      <c r="K5" s="16">
        <f>I5/J5</f>
        <v>4.821428571428572</v>
      </c>
      <c r="L5" s="16">
        <f>K5/210*179</f>
        <v>4.109693877551021</v>
      </c>
      <c r="M5" s="16">
        <f>K5-L5</f>
        <v>0.7117346938775508</v>
      </c>
    </row>
    <row r="6" spans="2:13" ht="12.75">
      <c r="B6" s="15" t="s">
        <v>26</v>
      </c>
      <c r="C6" s="1">
        <v>1.5</v>
      </c>
      <c r="D6" s="1">
        <v>75</v>
      </c>
      <c r="E6" s="1">
        <v>150</v>
      </c>
      <c r="F6" s="15">
        <v>18</v>
      </c>
      <c r="G6" s="15">
        <v>24</v>
      </c>
      <c r="H6" s="15">
        <v>2000</v>
      </c>
      <c r="I6" s="16">
        <f>C6*D6*E6*F6/G6/H6</f>
        <v>6.328125</v>
      </c>
      <c r="J6" s="15">
        <v>29.4</v>
      </c>
      <c r="K6" s="16">
        <f>I6/J6</f>
        <v>0.21524234693877553</v>
      </c>
      <c r="L6" s="16">
        <f>K6/210*179</f>
        <v>0.18346847667638486</v>
      </c>
      <c r="M6" s="16">
        <f>K6-L6</f>
        <v>0.031773870262390674</v>
      </c>
    </row>
    <row r="7" spans="2:13" ht="12.75">
      <c r="B7" s="1"/>
      <c r="C7" s="1"/>
      <c r="D7" s="1"/>
      <c r="E7" s="15"/>
      <c r="F7" s="15"/>
      <c r="G7" s="1"/>
      <c r="H7" s="1"/>
      <c r="I7" s="1"/>
      <c r="J7" s="1"/>
      <c r="K7" s="1"/>
      <c r="L7" s="16">
        <f>SUM(L4:L6)</f>
        <v>5.349940779883383</v>
      </c>
      <c r="M7" s="16">
        <f>SUM(M4:M6)</f>
        <v>0.9265260568513118</v>
      </c>
    </row>
    <row r="8" spans="2:13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2:13" ht="12.75">
      <c r="B9" s="1"/>
      <c r="C9" s="1"/>
      <c r="D9" s="1"/>
      <c r="E9" s="15"/>
      <c r="F9" s="15"/>
      <c r="G9" s="1"/>
      <c r="H9" s="1"/>
      <c r="I9" s="1"/>
      <c r="J9" s="1"/>
      <c r="K9" s="1"/>
      <c r="L9" s="1"/>
      <c r="M9" s="1"/>
    </row>
    <row r="10" spans="2:13" ht="12.75">
      <c r="B10" s="1" t="s">
        <v>30</v>
      </c>
      <c r="C10" s="1" t="s">
        <v>32</v>
      </c>
      <c r="D10" s="1" t="s">
        <v>31</v>
      </c>
      <c r="E10" s="15" t="s">
        <v>33</v>
      </c>
      <c r="F10" s="1"/>
      <c r="G10" s="1"/>
      <c r="H10" s="1"/>
      <c r="I10" s="1"/>
      <c r="J10" s="1"/>
      <c r="K10" s="1"/>
      <c r="L10" s="1"/>
      <c r="M10" s="1"/>
    </row>
    <row r="11" spans="1:13" ht="12.75">
      <c r="A11" t="s">
        <v>24</v>
      </c>
      <c r="B11" s="1">
        <v>30</v>
      </c>
      <c r="C11" s="1">
        <v>300</v>
      </c>
      <c r="D11" s="1">
        <f>B11*C11</f>
        <v>9000</v>
      </c>
      <c r="E11" s="15">
        <f>D11/1000</f>
        <v>9</v>
      </c>
      <c r="F11" s="15" t="s">
        <v>23</v>
      </c>
      <c r="G11" s="1"/>
      <c r="H11" s="1"/>
      <c r="I11" s="1"/>
      <c r="J11" s="1"/>
      <c r="K11" s="1"/>
      <c r="L11" s="1"/>
      <c r="M11" s="1"/>
    </row>
    <row r="12" spans="1:13" ht="12.75">
      <c r="A12" t="s">
        <v>25</v>
      </c>
      <c r="B12" s="1">
        <v>30</v>
      </c>
      <c r="C12" s="1">
        <v>1400</v>
      </c>
      <c r="D12" s="1">
        <f>B12*C12</f>
        <v>42000</v>
      </c>
      <c r="E12" s="1">
        <f>D12/1000</f>
        <v>42</v>
      </c>
      <c r="F12" s="1" t="s">
        <v>23</v>
      </c>
      <c r="G12" s="1"/>
      <c r="H12" s="1"/>
      <c r="I12" s="1"/>
      <c r="J12" s="1"/>
      <c r="K12" s="1"/>
      <c r="L12" s="1"/>
      <c r="M12" s="1"/>
    </row>
    <row r="13" spans="1:13" ht="12.75">
      <c r="A13" t="s">
        <v>26</v>
      </c>
      <c r="B13" s="1">
        <v>1</v>
      </c>
      <c r="C13" s="1">
        <v>1500</v>
      </c>
      <c r="D13" s="1">
        <f>B13*C13</f>
        <v>1500</v>
      </c>
      <c r="E13" s="15">
        <f>D13/1000</f>
        <v>1.5</v>
      </c>
      <c r="F13" s="15" t="s">
        <v>23</v>
      </c>
      <c r="G13" s="1"/>
      <c r="H13" s="1"/>
      <c r="I13" s="1"/>
      <c r="J13" s="1"/>
      <c r="K13" s="1"/>
      <c r="L13" s="1"/>
      <c r="M13" s="1"/>
    </row>
    <row r="14" spans="2:1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2.75">
      <c r="B15" s="1"/>
      <c r="C15" s="1"/>
      <c r="D15" s="1"/>
      <c r="E15" s="15"/>
      <c r="F15" s="15"/>
      <c r="G15" s="1"/>
      <c r="H15" s="1"/>
      <c r="I15" s="1"/>
      <c r="J15" s="1"/>
      <c r="K15" s="1"/>
      <c r="L15" s="1"/>
      <c r="M15" s="1"/>
    </row>
    <row r="16" ht="12.75">
      <c r="A16" t="s">
        <v>35</v>
      </c>
    </row>
    <row r="17" spans="1:13" ht="12.75">
      <c r="A17" s="4" t="s">
        <v>8</v>
      </c>
      <c r="B17" s="2" t="s">
        <v>0</v>
      </c>
      <c r="C17" s="6" t="s">
        <v>7</v>
      </c>
      <c r="D17" s="2" t="s">
        <v>1</v>
      </c>
      <c r="E17" s="2" t="s">
        <v>34</v>
      </c>
      <c r="F17" s="2" t="s">
        <v>11</v>
      </c>
      <c r="G17" s="2" t="s">
        <v>2</v>
      </c>
      <c r="H17" s="2" t="s">
        <v>13</v>
      </c>
      <c r="I17" s="2" t="s">
        <v>4</v>
      </c>
      <c r="J17" s="2" t="s">
        <v>5</v>
      </c>
      <c r="K17" s="2" t="s">
        <v>3</v>
      </c>
      <c r="L17" s="2" t="s">
        <v>36</v>
      </c>
      <c r="M17" s="2" t="s">
        <v>37</v>
      </c>
    </row>
    <row r="18" spans="1:13" ht="12.75">
      <c r="A18" s="5" t="s">
        <v>9</v>
      </c>
      <c r="B18" s="3"/>
      <c r="C18" s="7" t="s">
        <v>6</v>
      </c>
      <c r="D18" s="3"/>
      <c r="E18" s="3" t="s">
        <v>10</v>
      </c>
      <c r="F18" s="3" t="s">
        <v>12</v>
      </c>
      <c r="G18" s="3"/>
      <c r="H18" s="3"/>
      <c r="I18" s="3"/>
      <c r="J18" s="3"/>
      <c r="K18" s="3"/>
      <c r="L18" s="3" t="s">
        <v>3</v>
      </c>
      <c r="M18" s="3" t="s">
        <v>3</v>
      </c>
    </row>
    <row r="19" spans="1:13" ht="12.75">
      <c r="A19" t="s">
        <v>29</v>
      </c>
      <c r="B19" s="1" t="s">
        <v>27</v>
      </c>
      <c r="C19" s="1">
        <v>12</v>
      </c>
      <c r="D19" s="1">
        <v>60</v>
      </c>
      <c r="E19" s="1">
        <v>180</v>
      </c>
      <c r="F19" s="15">
        <v>18</v>
      </c>
      <c r="G19" s="15">
        <v>24</v>
      </c>
      <c r="H19" s="15">
        <v>2000</v>
      </c>
      <c r="I19" s="1">
        <f>C19*D19*E19*F19/G19/H19</f>
        <v>48.6</v>
      </c>
      <c r="J19" s="15">
        <v>26.4</v>
      </c>
      <c r="K19" s="16">
        <f>I19/J19</f>
        <v>1.840909090909091</v>
      </c>
      <c r="L19" s="16">
        <f>K19/210*179</f>
        <v>1.5691558441558444</v>
      </c>
      <c r="M19" s="16">
        <f>K19-L19</f>
        <v>0.27175324675324664</v>
      </c>
    </row>
    <row r="20" spans="1:13" ht="12.75">
      <c r="A20" t="s">
        <v>44</v>
      </c>
      <c r="B20" s="1" t="s">
        <v>28</v>
      </c>
      <c r="C20" s="1">
        <v>56</v>
      </c>
      <c r="D20" s="1">
        <v>60</v>
      </c>
      <c r="E20" s="15">
        <v>150</v>
      </c>
      <c r="F20" s="15">
        <v>18</v>
      </c>
      <c r="G20" s="15">
        <v>24</v>
      </c>
      <c r="H20" s="15">
        <v>2000</v>
      </c>
      <c r="I20" s="1">
        <f>C20*D20*E20*F20/G20/H20</f>
        <v>189</v>
      </c>
      <c r="J20" s="15">
        <v>26.4</v>
      </c>
      <c r="K20" s="16">
        <f>I20/J20</f>
        <v>7.159090909090909</v>
      </c>
      <c r="L20" s="16">
        <f>K20/210*179</f>
        <v>6.102272727272727</v>
      </c>
      <c r="M20" s="16">
        <f>K20-L20</f>
        <v>1.0568181818181825</v>
      </c>
    </row>
    <row r="21" spans="1:13" ht="12.75">
      <c r="A21" t="s">
        <v>45</v>
      </c>
      <c r="B21" s="15" t="s">
        <v>26</v>
      </c>
      <c r="C21" s="1">
        <v>1.5</v>
      </c>
      <c r="D21" s="1">
        <v>75</v>
      </c>
      <c r="E21" s="1">
        <v>150</v>
      </c>
      <c r="F21" s="15">
        <v>18</v>
      </c>
      <c r="G21" s="15">
        <v>24</v>
      </c>
      <c r="H21" s="15">
        <v>2000</v>
      </c>
      <c r="I21" s="16">
        <f>C21*D21*E21*F21/G21/H21</f>
        <v>6.328125</v>
      </c>
      <c r="J21" s="15">
        <v>26.4</v>
      </c>
      <c r="K21" s="16">
        <f>I21/J21</f>
        <v>0.23970170454545456</v>
      </c>
      <c r="L21" s="16">
        <f>K21/210*179</f>
        <v>0.20431716720779225</v>
      </c>
      <c r="M21" s="16">
        <f>K21-L21</f>
        <v>0.03538453733766231</v>
      </c>
    </row>
    <row r="22" spans="1:13" ht="12.75">
      <c r="A22" t="s">
        <v>46</v>
      </c>
      <c r="B22" s="1"/>
      <c r="C22" s="1"/>
      <c r="D22" s="1"/>
      <c r="E22" s="15"/>
      <c r="F22" s="15"/>
      <c r="G22" s="1"/>
      <c r="H22" s="1"/>
      <c r="I22" s="1"/>
      <c r="J22" s="1"/>
      <c r="K22" s="1"/>
      <c r="L22" s="16">
        <f>SUM(L19:L21)</f>
        <v>7.875745738636363</v>
      </c>
      <c r="M22" s="16">
        <f>SUM(M19:M21)</f>
        <v>1.3639559659090914</v>
      </c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5"/>
      <c r="F24" s="15"/>
      <c r="G24" s="1"/>
      <c r="H24" s="1"/>
      <c r="I24" s="1"/>
      <c r="J24" s="1"/>
      <c r="K24" s="1"/>
      <c r="L24" s="1"/>
      <c r="M24" s="1"/>
    </row>
    <row r="25" spans="2:13" ht="12.75">
      <c r="B25" s="1" t="s">
        <v>30</v>
      </c>
      <c r="C25" s="1" t="s">
        <v>32</v>
      </c>
      <c r="D25" s="1" t="s">
        <v>31</v>
      </c>
      <c r="E25" s="15" t="s">
        <v>33</v>
      </c>
      <c r="F25" s="1"/>
      <c r="G25" s="1"/>
      <c r="H25" s="1"/>
      <c r="I25" s="1"/>
      <c r="J25" s="1"/>
      <c r="K25" s="1"/>
      <c r="L25" s="1"/>
      <c r="M25" s="1"/>
    </row>
    <row r="26" spans="1:13" ht="12.75">
      <c r="A26" t="s">
        <v>24</v>
      </c>
      <c r="B26" s="1">
        <v>40</v>
      </c>
      <c r="C26" s="1">
        <v>300</v>
      </c>
      <c r="D26" s="1">
        <f>B26*C26</f>
        <v>12000</v>
      </c>
      <c r="E26" s="15">
        <f>D26/1000</f>
        <v>12</v>
      </c>
      <c r="F26" s="15" t="s">
        <v>23</v>
      </c>
      <c r="G26" s="1"/>
      <c r="H26" s="1"/>
      <c r="I26" s="1"/>
      <c r="J26" s="1"/>
      <c r="K26" s="1"/>
      <c r="L26" s="1"/>
      <c r="M26" s="1"/>
    </row>
    <row r="27" spans="1:13" ht="12.75">
      <c r="A27" t="s">
        <v>25</v>
      </c>
      <c r="B27" s="1">
        <v>40</v>
      </c>
      <c r="C27" s="1">
        <v>1400</v>
      </c>
      <c r="D27" s="1">
        <f>B27*C27</f>
        <v>56000</v>
      </c>
      <c r="E27" s="1">
        <f>D27/1000</f>
        <v>56</v>
      </c>
      <c r="F27" s="1" t="s">
        <v>23</v>
      </c>
      <c r="G27" s="1"/>
      <c r="H27" s="1"/>
      <c r="I27" s="1"/>
      <c r="J27" s="1"/>
      <c r="K27" s="1"/>
      <c r="L27" s="1"/>
      <c r="M27" s="1"/>
    </row>
    <row r="28" spans="1:13" ht="12.75">
      <c r="A28" t="s">
        <v>26</v>
      </c>
      <c r="B28" s="1">
        <v>1</v>
      </c>
      <c r="C28" s="1">
        <v>1500</v>
      </c>
      <c r="D28" s="1">
        <f>B28*C28</f>
        <v>1500</v>
      </c>
      <c r="E28" s="15">
        <f>D28/1000</f>
        <v>1.5</v>
      </c>
      <c r="F28" s="15" t="s">
        <v>23</v>
      </c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t="s">
        <v>42</v>
      </c>
      <c r="M30" s="1"/>
    </row>
    <row r="31" spans="1:13" ht="12.75">
      <c r="A31" s="4" t="s">
        <v>8</v>
      </c>
      <c r="B31" s="2" t="s">
        <v>0</v>
      </c>
      <c r="C31" s="6" t="s">
        <v>7</v>
      </c>
      <c r="D31" s="2" t="s">
        <v>1</v>
      </c>
      <c r="E31" s="2" t="s">
        <v>34</v>
      </c>
      <c r="F31" s="2" t="s">
        <v>11</v>
      </c>
      <c r="G31" s="2" t="s">
        <v>2</v>
      </c>
      <c r="H31" s="2" t="s">
        <v>13</v>
      </c>
      <c r="I31" s="2" t="s">
        <v>4</v>
      </c>
      <c r="J31" s="2" t="s">
        <v>5</v>
      </c>
      <c r="K31" s="2" t="s">
        <v>3</v>
      </c>
      <c r="L31" s="2" t="s">
        <v>36</v>
      </c>
      <c r="M31" s="17" t="s">
        <v>37</v>
      </c>
    </row>
    <row r="32" spans="1:13" ht="12.75">
      <c r="A32" s="5" t="s">
        <v>9</v>
      </c>
      <c r="B32" s="3"/>
      <c r="C32" s="7" t="s">
        <v>6</v>
      </c>
      <c r="D32" s="3"/>
      <c r="E32" s="3" t="s">
        <v>10</v>
      </c>
      <c r="F32" s="3" t="s">
        <v>12</v>
      </c>
      <c r="G32" s="3"/>
      <c r="H32" s="3"/>
      <c r="I32" s="3"/>
      <c r="J32" s="3"/>
      <c r="K32" s="3"/>
      <c r="L32" s="3" t="s">
        <v>3</v>
      </c>
      <c r="M32" s="18" t="s">
        <v>3</v>
      </c>
    </row>
    <row r="33" spans="1:13" ht="12.75">
      <c r="A33" t="s">
        <v>39</v>
      </c>
      <c r="B33" s="1" t="s">
        <v>40</v>
      </c>
      <c r="C33" s="1">
        <v>2.2</v>
      </c>
      <c r="D33" s="1">
        <v>45</v>
      </c>
      <c r="E33" s="1">
        <v>180</v>
      </c>
      <c r="F33" s="15">
        <v>12</v>
      </c>
      <c r="G33" s="15">
        <v>24</v>
      </c>
      <c r="H33" s="15">
        <v>2000</v>
      </c>
      <c r="I33" s="1">
        <f>C33*D33*E33*F33/G33/H33</f>
        <v>4.455000000000001</v>
      </c>
      <c r="J33" s="15">
        <v>2.7</v>
      </c>
      <c r="K33" s="16">
        <f>I33/J33</f>
        <v>1.6500000000000004</v>
      </c>
      <c r="L33" s="16">
        <f>K33/210*179</f>
        <v>1.4064285714285718</v>
      </c>
      <c r="M33" s="16">
        <f>K33-L33</f>
        <v>0.24357142857142855</v>
      </c>
    </row>
    <row r="34" spans="2:13" ht="12.75">
      <c r="B34" s="1"/>
      <c r="C34" s="1"/>
      <c r="D34" s="1"/>
      <c r="E34" s="15"/>
      <c r="F34" s="15"/>
      <c r="G34" s="15"/>
      <c r="H34" s="15"/>
      <c r="I34" s="1"/>
      <c r="J34" s="15"/>
      <c r="K34" s="16"/>
      <c r="L34" s="16"/>
      <c r="M34" s="1"/>
    </row>
    <row r="35" spans="2:13" ht="12.75">
      <c r="B35" s="1" t="s">
        <v>30</v>
      </c>
      <c r="C35" s="1" t="s">
        <v>32</v>
      </c>
      <c r="D35" s="1" t="s">
        <v>31</v>
      </c>
      <c r="E35" s="15" t="s">
        <v>33</v>
      </c>
      <c r="F35" s="1"/>
      <c r="G35" s="15"/>
      <c r="H35" s="15"/>
      <c r="I35" s="16"/>
      <c r="J35" s="15"/>
      <c r="K35" s="16"/>
      <c r="L35" s="16"/>
      <c r="M35" s="1"/>
    </row>
    <row r="36" spans="1:13" ht="12.75">
      <c r="A36" t="s">
        <v>41</v>
      </c>
      <c r="B36" s="1">
        <v>2</v>
      </c>
      <c r="C36" s="1">
        <v>1100</v>
      </c>
      <c r="D36" s="1">
        <f>B36*C36</f>
        <v>2200</v>
      </c>
      <c r="E36" s="15">
        <f>D36/1000</f>
        <v>2.2</v>
      </c>
      <c r="F36" s="15" t="s">
        <v>23</v>
      </c>
      <c r="G36" s="1"/>
      <c r="H36" s="1"/>
      <c r="I36" s="1"/>
      <c r="J36" s="1"/>
      <c r="K36" s="1"/>
      <c r="L36" s="16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t="s">
        <v>43</v>
      </c>
      <c r="M38" s="1"/>
    </row>
    <row r="39" spans="1:13" ht="12.75">
      <c r="A39" s="4" t="s">
        <v>8</v>
      </c>
      <c r="B39" s="2" t="s">
        <v>0</v>
      </c>
      <c r="C39" s="6" t="s">
        <v>7</v>
      </c>
      <c r="D39" s="2" t="s">
        <v>1</v>
      </c>
      <c r="E39" s="2" t="s">
        <v>34</v>
      </c>
      <c r="F39" s="2" t="s">
        <v>11</v>
      </c>
      <c r="G39" s="2" t="s">
        <v>2</v>
      </c>
      <c r="H39" s="2" t="s">
        <v>13</v>
      </c>
      <c r="I39" s="2" t="s">
        <v>4</v>
      </c>
      <c r="J39" s="2" t="s">
        <v>5</v>
      </c>
      <c r="K39" s="2" t="s">
        <v>3</v>
      </c>
      <c r="L39" s="2" t="s">
        <v>36</v>
      </c>
      <c r="M39" s="17" t="s">
        <v>37</v>
      </c>
    </row>
    <row r="40" spans="1:13" ht="12.75">
      <c r="A40" s="5" t="s">
        <v>9</v>
      </c>
      <c r="B40" s="3"/>
      <c r="C40" s="7" t="s">
        <v>6</v>
      </c>
      <c r="D40" s="3"/>
      <c r="E40" s="3" t="s">
        <v>10</v>
      </c>
      <c r="F40" s="3" t="s">
        <v>12</v>
      </c>
      <c r="G40" s="3"/>
      <c r="H40" s="3"/>
      <c r="I40" s="3"/>
      <c r="J40" s="3"/>
      <c r="K40" s="3"/>
      <c r="L40" s="3" t="s">
        <v>3</v>
      </c>
      <c r="M40" s="18" t="s">
        <v>3</v>
      </c>
    </row>
    <row r="41" spans="1:13" ht="12.75">
      <c r="A41" t="s">
        <v>39</v>
      </c>
      <c r="B41" s="1" t="s">
        <v>40</v>
      </c>
      <c r="C41" s="1">
        <v>2.2</v>
      </c>
      <c r="D41" s="1">
        <v>45</v>
      </c>
      <c r="E41" s="1">
        <v>180</v>
      </c>
      <c r="F41" s="15">
        <v>12</v>
      </c>
      <c r="G41" s="15">
        <v>24</v>
      </c>
      <c r="H41" s="15">
        <v>2000</v>
      </c>
      <c r="I41" s="1">
        <f>C41*D41*E41*F41/G41/H41</f>
        <v>4.455000000000001</v>
      </c>
      <c r="J41" s="15">
        <v>2</v>
      </c>
      <c r="K41" s="16">
        <f>I41/J41</f>
        <v>2.2275000000000005</v>
      </c>
      <c r="L41" s="16">
        <f>K41/210*179</f>
        <v>1.8986785714285719</v>
      </c>
      <c r="M41" s="16">
        <f>K41-L41</f>
        <v>0.3288214285714286</v>
      </c>
    </row>
    <row r="42" spans="2:13" ht="12.75">
      <c r="B42" s="1"/>
      <c r="C42" s="1"/>
      <c r="D42" s="1"/>
      <c r="E42" s="15"/>
      <c r="F42" s="15"/>
      <c r="G42" s="15"/>
      <c r="H42" s="15"/>
      <c r="I42" s="1"/>
      <c r="J42" s="15"/>
      <c r="K42" s="16"/>
      <c r="L42" s="16"/>
      <c r="M42" s="1"/>
    </row>
    <row r="43" spans="2:13" ht="12.75">
      <c r="B43" s="1"/>
      <c r="C43" s="1" t="s">
        <v>28</v>
      </c>
      <c r="D43" s="1"/>
      <c r="E43" s="15"/>
      <c r="F43" s="15"/>
      <c r="G43" s="1"/>
      <c r="H43" s="1"/>
      <c r="I43" s="1"/>
      <c r="J43" s="1"/>
      <c r="K43" s="1"/>
      <c r="L43" s="1"/>
      <c r="M43" s="1"/>
    </row>
  </sheetData>
  <sheetProtection/>
  <printOptions/>
  <pageMargins left="0.75" right="0.75" top="1" bottom="1" header="0.5" footer="0.5"/>
  <pageSetup horizontalDpi="600" verticalDpi="600" orientation="portrait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4.140625" style="0" customWidth="1"/>
    <col min="2" max="2" width="20.140625" style="0" customWidth="1"/>
    <col min="3" max="3" width="18.8515625" style="0" customWidth="1"/>
  </cols>
  <sheetData>
    <row r="1" spans="1:3" ht="48" thickBot="1">
      <c r="A1" s="8" t="s">
        <v>14</v>
      </c>
      <c r="B1" s="9" t="s">
        <v>22</v>
      </c>
      <c r="C1" s="9" t="s">
        <v>22</v>
      </c>
    </row>
    <row r="2" spans="1:3" ht="16.5" thickBot="1">
      <c r="A2" s="8" t="s">
        <v>15</v>
      </c>
      <c r="B2" s="10">
        <v>230</v>
      </c>
      <c r="C2" s="10">
        <v>270</v>
      </c>
    </row>
    <row r="3" spans="1:3" ht="16.5" thickBot="1">
      <c r="A3" s="8" t="s">
        <v>16</v>
      </c>
      <c r="B3" s="10">
        <v>91</v>
      </c>
      <c r="C3" s="10">
        <v>89</v>
      </c>
    </row>
    <row r="4" spans="1:3" ht="16.5" thickBot="1">
      <c r="A4" s="8" t="s">
        <v>17</v>
      </c>
      <c r="B4" s="10">
        <v>24</v>
      </c>
      <c r="C4" s="10">
        <v>20</v>
      </c>
    </row>
    <row r="5" spans="1:3" ht="16.5" thickBot="1">
      <c r="A5" s="14" t="s">
        <v>18</v>
      </c>
      <c r="B5" s="11">
        <v>137</v>
      </c>
      <c r="C5" s="11">
        <v>122</v>
      </c>
    </row>
    <row r="6" spans="1:3" ht="16.5" thickBot="1">
      <c r="A6" s="14" t="s">
        <v>19</v>
      </c>
      <c r="B6" s="11">
        <v>57</v>
      </c>
      <c r="C6" s="11">
        <v>47</v>
      </c>
    </row>
    <row r="7" spans="1:3" ht="16.5" thickBot="1">
      <c r="A7" s="14" t="s">
        <v>20</v>
      </c>
      <c r="B7" s="11">
        <v>54</v>
      </c>
      <c r="C7" s="11">
        <v>94</v>
      </c>
    </row>
    <row r="8" spans="1:3" ht="19.5" thickBot="1">
      <c r="A8" s="13" t="s">
        <v>21</v>
      </c>
      <c r="B8" s="12">
        <f>SUM(B2:B7)</f>
        <v>593</v>
      </c>
      <c r="C8" s="12">
        <f>SUM(C2:C7)</f>
        <v>642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A1:C8"/>
    </sheetView>
  </sheetViews>
  <sheetFormatPr defaultColWidth="9.140625" defaultRowHeight="12.75"/>
  <cols>
    <col min="1" max="1" width="34.00390625" style="0" customWidth="1"/>
    <col min="2" max="2" width="25.140625" style="0" customWidth="1"/>
    <col min="3" max="3" width="26.00390625" style="0" customWidth="1"/>
  </cols>
  <sheetData>
    <row r="3" ht="18.75" customHeight="1"/>
    <row r="4" ht="20.25" customHeight="1"/>
    <row r="5" ht="17.2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Lycoming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rmorehart</dc:creator>
  <cp:keywords/>
  <dc:description/>
  <cp:lastModifiedBy>pcuser</cp:lastModifiedBy>
  <cp:lastPrinted>2015-06-05T18:36:35Z</cp:lastPrinted>
  <dcterms:created xsi:type="dcterms:W3CDTF">2011-08-29T15:05:53Z</dcterms:created>
  <dcterms:modified xsi:type="dcterms:W3CDTF">2021-07-20T13:35:01Z</dcterms:modified>
  <cp:category/>
  <cp:version/>
  <cp:contentType/>
  <cp:contentStatus/>
</cp:coreProperties>
</file>