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<sst xmlns="http://schemas.openxmlformats.org/spreadsheetml/2006/main" count="1890" uniqueCount="881">
  <si>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</si>
  <si>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</si>
  <si>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</si>
  <si>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</si>
  <si>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</si>
  <si>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</si>
  <si>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</si>
  <si>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</si>
  <si>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</si>
  <si>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</si>
  <si>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</si>
  <si>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</si>
  <si>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</si>
  <si>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</si>
  <si>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</si>
  <si>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</si>
  <si>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</si>
  <si>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</si>
  <si>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</si>
  <si>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</si>
  <si>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</si>
  <si>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</si>
  <si>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</si>
  <si>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</si>
  <si>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</si>
  <si>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</si>
  <si>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</si>
  <si>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</si>
  <si>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</si>
  <si>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</si>
  <si>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</si>
  <si>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</si>
  <si>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</si>
  <si>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</si>
  <si>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</si>
  <si>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</si>
  <si>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</si>
  <si>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</si>
  <si>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</si>
  <si>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</si>
  <si>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</si>
  <si>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</si>
  <si>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</si>
  <si>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</si>
  <si>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</si>
  <si>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</si>
  <si>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</si>
  <si>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</si>
  <si>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</si>
  <si>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</si>
  <si>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</si>
  <si>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</si>
  <si>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</si>
  <si>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</si>
  <si>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</si>
  <si>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</si>
  <si>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</si>
  <si>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</si>
  <si>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</si>
  <si>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</si>
  <si>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</si>
  <si>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</si>
  <si>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</si>
  <si>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</si>
  <si>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</si>
  <si>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</si>
  <si>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</si>
  <si>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</si>
  <si>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</si>
  <si>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</si>
  <si>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</si>
  <si>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</si>
  <si>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</si>
  <si>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</si>
  <si>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</si>
  <si>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</si>
  <si>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</si>
  <si>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</si>
  <si>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</si>
  <si>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</si>
  <si>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</si>
  <si>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</si>
  <si>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</si>
  <si>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</si>
  <si>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</si>
  <si>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</si>
  <si>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</si>
  <si>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</si>
  <si>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</si>
  <si>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</si>
  <si>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</si>
  <si>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</si>
  <si>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</si>
  <si>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</si>
  <si>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</si>
  <si>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</si>
  <si>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</si>
  <si>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</si>
  <si>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</si>
  <si>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</si>
  <si>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</si>
  <si>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</si>
  <si>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</si>
  <si>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</si>
  <si>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</si>
  <si>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</si>
  <si>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</si>
  <si>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</si>
  <si>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</si>
  <si>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</si>
  <si>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</si>
  <si>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</si>
  <si>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</si>
  <si>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</si>
  <si>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</si>
  <si>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</si>
  <si>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</si>
  <si>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</si>
  <si>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</si>
  <si>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</si>
  <si>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</si>
  <si>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</si>
  <si>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</si>
  <si>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</si>
  <si>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</si>
  <si>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</si>
  <si>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</si>
  <si>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</si>
  <si>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</si>
  <si>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</si>
  <si>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</si>
  <si>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</si>
  <si>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</si>
  <si>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</si>
  <si>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</si>
  <si>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</si>
  <si>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</si>
  <si>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</si>
  <si>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</si>
  <si>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</si>
  <si>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</si>
  <si>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</si>
  <si>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</si>
  <si>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</si>
  <si>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</si>
  <si>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</si>
  <si>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</si>
  <si>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</si>
  <si>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</si>
  <si>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</si>
  <si>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</si>
  <si>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</si>
  <si>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</si>
  <si>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</si>
  <si>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</si>
  <si>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</si>
  <si>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</si>
  <si>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</si>
  <si>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</si>
  <si>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</si>
  <si>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</si>
  <si>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</si>
  <si>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</si>
  <si>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</si>
  <si>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</si>
  <si>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</si>
  <si>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</si>
  <si>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</si>
  <si>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</si>
  <si>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</si>
  <si>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</si>
  <si>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</si>
  <si>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</si>
  <si>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</si>
  <si>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</si>
  <si>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</si>
  <si>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</si>
  <si>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</si>
  <si>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</si>
  <si>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</si>
  <si>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</si>
  <si>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</si>
  <si>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</si>
  <si>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</si>
  <si>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</si>
  <si>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</si>
  <si>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</si>
  <si>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</si>
  <si>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</si>
  <si>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</si>
  <si>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</si>
  <si>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</si>
  <si>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</si>
  <si>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</si>
  <si>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</si>
  <si>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</si>
  <si>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</si>
  <si>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</si>
  <si>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</si>
  <si>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</si>
  <si>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</si>
  <si>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</si>
  <si>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</si>
  <si>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</si>
  <si>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</si>
  <si>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</si>
  <si>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</si>
  <si>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</si>
  <si>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</si>
  <si>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</si>
  <si>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</si>
  <si>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</si>
  <si>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</si>
  <si>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</si>
  <si>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</si>
  <si>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</si>
  <si>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</si>
  <si>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</si>
  <si>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</si>
  <si>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</si>
  <si>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</si>
  <si>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</si>
  <si>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</si>
  <si>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</si>
  <si>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</si>
  <si>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</si>
  <si>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</si>
  <si>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</si>
  <si>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</si>
  <si>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</si>
  <si>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</si>
  <si>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</si>
  <si>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</si>
  <si>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</si>
  <si>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</si>
  <si>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</si>
  <si>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</si>
  <si>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</si>
  <si>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</si>
  <si>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</si>
  <si>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</si>
  <si>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</si>
  <si>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</si>
  <si>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</si>
  <si>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</si>
  <si>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</si>
  <si>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</si>
  <si>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</si>
  <si>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</si>
  <si>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</si>
  <si>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</si>
  <si>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</si>
  <si>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</si>
  <si>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</si>
  <si>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</si>
  <si>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</si>
  <si>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</si>
  <si>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</si>
  <si>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</si>
  <si>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</si>
  <si>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</si>
  <si>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</si>
  <si>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</si>
  <si>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</si>
  <si>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</si>
  <si>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</si>
  <si>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</si>
  <si>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</si>
  <si>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</si>
  <si>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</si>
  <si>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</si>
  <si>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</si>
  <si>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</si>
  <si>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</si>
  <si>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</si>
  <si>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</si>
  <si>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</si>
  <si>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</si>
  <si>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</si>
  <si>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</si>
  <si>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</si>
  <si>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</si>
  <si>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</si>
  <si>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</si>
  <si>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</si>
  <si>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</si>
  <si>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</si>
  <si>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</si>
  <si>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</si>
  <si>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</si>
  <si>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</si>
  <si>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</si>
  <si>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</si>
  <si>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</si>
  <si>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</si>
  <si>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</si>
  <si>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</si>
  <si>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</si>
  <si>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</si>
  <si>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</si>
  <si>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</si>
  <si>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</si>
  <si>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</si>
  <si>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</si>
  <si>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</si>
  <si>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</si>
  <si>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</si>
  <si>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</si>
  <si>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</si>
  <si>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</si>
  <si>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</si>
  <si>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</si>
  <si>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</si>
  <si>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</si>
  <si>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</si>
  <si>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</si>
  <si>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</si>
  <si>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</si>
  <si>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</si>
  <si>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</si>
  <si>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</si>
  <si>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</si>
  <si>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</si>
  <si>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</si>
  <si>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</si>
  <si>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</si>
  <si>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</si>
  <si>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</si>
  <si>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</si>
  <si>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</si>
  <si>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</si>
  <si>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</si>
  <si>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</si>
  <si>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</si>
  <si>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</si>
  <si>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</si>
  <si>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</si>
  <si>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</si>
  <si>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</si>
  <si>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</si>
  <si>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</si>
  <si>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</si>
  <si>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</si>
  <si>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</si>
  <si>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</si>
  <si>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</si>
  <si>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</si>
  <si>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</si>
  <si>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</si>
  <si>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</si>
  <si>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</si>
  <si>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</si>
  <si>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</si>
  <si>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</si>
  <si>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</si>
  <si>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</si>
  <si>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</si>
  <si>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</si>
  <si>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</si>
  <si>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</si>
  <si>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</si>
  <si>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</si>
  <si>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</si>
  <si>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</si>
  <si>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</si>
  <si>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</si>
  <si>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</si>
  <si>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</si>
  <si>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</si>
  <si>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</si>
  <si>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</si>
  <si>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</si>
  <si>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</si>
  <si>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</si>
  <si>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</si>
  <si>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</si>
  <si>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</si>
  <si>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</si>
  <si>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</si>
  <si>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</si>
  <si>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</si>
  <si>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</si>
  <si>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</si>
  <si>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</si>
  <si>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</si>
  <si>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</si>
  <si>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</si>
  <si>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</si>
  <si>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</si>
  <si>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</si>
  <si>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</si>
  <si>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</si>
  <si>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</si>
  <si>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</si>
  <si>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</si>
  <si>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</si>
  <si>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</si>
  <si>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</si>
  <si>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</si>
  <si>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</si>
  <si>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</si>
  <si>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</si>
  <si>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</si>
  <si>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</si>
  <si>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</si>
  <si>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</si>
  <si>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</si>
  <si>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</si>
  <si>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</si>
  <si>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</si>
  <si>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</si>
  <si>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</si>
  <si>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</si>
  <si>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</si>
  <si>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</si>
  <si>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</si>
  <si>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</si>
  <si>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</si>
  <si>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</si>
  <si>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</si>
  <si>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</si>
  <si>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</si>
  <si>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</si>
  <si>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</si>
  <si>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</si>
  <si>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</si>
  <si>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</si>
  <si>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</si>
  <si>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</si>
  <si>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</si>
  <si>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</si>
  <si>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</si>
  <si>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</si>
  <si>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</si>
  <si>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</si>
  <si>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</si>
  <si>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</si>
  <si>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</si>
  <si>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</si>
  <si>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</si>
  <si>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</si>
  <si>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</si>
  <si>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</si>
  <si>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</si>
  <si>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</si>
  <si>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</si>
  <si>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</si>
  <si>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</si>
  <si>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</si>
  <si>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</si>
  <si>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</si>
  <si>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</si>
  <si>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</si>
  <si>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</si>
  <si>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</si>
  <si>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</si>
  <si>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</si>
  <si>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</si>
  <si>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</si>
  <si>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</si>
  <si>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</si>
  <si>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</si>
  <si>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</si>
  <si>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</si>
  <si>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</si>
  <si>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</si>
  <si>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</si>
  <si>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</si>
  <si>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</si>
  <si>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</si>
  <si>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</si>
  <si>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</si>
  <si>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</si>
  <si>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</si>
  <si>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</si>
  <si>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</si>
  <si>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</si>
  <si>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</si>
  <si>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</si>
  <si>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</si>
  <si>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</si>
  <si>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</si>
  <si>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</si>
  <si>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</si>
  <si>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</si>
  <si>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</si>
  <si>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</si>
  <si>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</si>
  <si>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</si>
  <si>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</si>
  <si>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</si>
  <si>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</si>
  <si>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</si>
  <si>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</si>
  <si>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</si>
  <si>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</si>
  <si>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</si>
  <si>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</si>
  <si>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</si>
  <si>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</si>
  <si>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</si>
  <si>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</si>
  <si>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</si>
  <si>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</si>
  <si>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</si>
  <si>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</si>
  <si>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</si>
  <si>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</si>
  <si>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</si>
  <si>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</si>
  <si>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</si>
  <si>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</si>
  <si>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</si>
  <si>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</si>
  <si>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</si>
  <si>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</si>
  <si>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</si>
  <si>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</si>
  <si>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</si>
  <si>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</si>
  <si>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</si>
  <si>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</si>
  <si>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</si>
  <si>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</si>
  <si>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</si>
  <si>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</si>
  <si>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</si>
  <si>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</si>
  <si>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</si>
  <si>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</si>
  <si>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</si>
  <si>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</si>
  <si>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</si>
  <si>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</si>
  <si>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</si>
  <si>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</si>
  <si>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</si>
  <si>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</si>
  <si>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</si>
  <si>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</si>
  <si>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</si>
  <si>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</si>
  <si>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</si>
  <si>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</si>
  <si>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</si>
  <si>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</si>
  <si>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</si>
  <si>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</si>
  <si>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</si>
  <si>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</si>
  <si>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</si>
  <si>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</si>
  <si>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</si>
  <si>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</si>
  <si>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</si>
  <si>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</si>
  <si>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</si>
  <si>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</si>
  <si>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</si>
  <si>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</si>
  <si>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</si>
  <si>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</si>
  <si>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</si>
  <si>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</si>
  <si>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</si>
  <si>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</si>
  <si>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</si>
  <si>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</si>
  <si>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</si>
  <si>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</si>
  <si>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</si>
  <si>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</si>
  <si>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</si>
  <si>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</si>
  <si>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</si>
  <si>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</si>
  <si>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</si>
  <si>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</si>
  <si>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</si>
  <si>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</si>
  <si>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</si>
  <si>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</si>
  <si>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</si>
  <si>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</si>
  <si>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</si>
  <si>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</si>
  <si>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</si>
  <si>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</si>
  <si>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</si>
  <si>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</si>
  <si>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</si>
  <si>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</si>
  <si>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</si>
  <si>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</si>
  <si>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</si>
  <si>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</si>
  <si>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</si>
  <si>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</si>
  <si>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</si>
  <si>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</si>
  <si>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</si>
  <si>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</si>
  <si>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</si>
  <si>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</si>
  <si>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</si>
  <si>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</si>
  <si>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</si>
  <si>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</si>
  <si>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</si>
  <si>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</si>
  <si>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</si>
  <si>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</si>
  <si>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</si>
  <si>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</si>
  <si>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</si>
  <si>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</si>
  <si>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</si>
  <si>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</si>
  <si>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</si>
  <si>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</si>
  <si>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</si>
  <si>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</si>
  <si>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</si>
  <si>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</si>
  <si>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</si>
  <si>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</si>
  <si>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</si>
  <si>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</si>
  <si>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</si>
  <si>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</si>
  <si>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</si>
  <si>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</si>
  <si>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</si>
  <si>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</si>
  <si>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</si>
  <si>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</si>
  <si>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</si>
  <si>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</si>
  <si>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</si>
  <si>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</si>
  <si>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</si>
  <si>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</si>
  <si>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</si>
  <si>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</si>
  <si>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</si>
  <si>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</si>
  <si>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</si>
  <si>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</si>
  <si>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</si>
  <si>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</si>
  <si>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</si>
  <si>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</si>
  <si>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</si>
  <si>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</si>
  <si>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</si>
  <si>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</si>
  <si>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</si>
  <si>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</si>
  <si>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</si>
  <si>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</si>
  <si>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</si>
  <si>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</si>
  <si>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</si>
  <si>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</si>
  <si>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</si>
  <si>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</si>
  <si>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</si>
  <si>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</si>
  <si>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</si>
  <si>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</si>
  <si>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</si>
  <si>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</si>
  <si>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</si>
  <si>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</si>
  <si>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</si>
  <si>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</si>
  <si>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</si>
  <si>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</si>
  <si>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</si>
  <si>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</si>
  <si>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</si>
  <si>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</si>
  <si>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</si>
  <si>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</si>
  <si>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</si>
  <si>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</si>
  <si>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</si>
  <si>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</si>
  <si>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</si>
  <si>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</si>
  <si>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</si>
  <si>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</si>
  <si>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</si>
  <si>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</si>
  <si>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</si>
  <si>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</si>
  <si>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</si>
  <si>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</si>
  <si>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</si>
  <si>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</si>
  <si>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</si>
  <si>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</si>
  <si>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</si>
  <si>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</si>
  <si>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</si>
  <si>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</si>
  <si>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</si>
  <si>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</si>
  <si>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</si>
  <si>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</si>
  <si>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</si>
  <si>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</si>
  <si>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</si>
  <si>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</si>
  <si>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</si>
  <si>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</si>
  <si>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</si>
  <si>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</si>
  <si>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</si>
  <si>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</si>
  <si>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</si>
  <si>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</si>
  <si>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</si>
  <si>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</si>
  <si>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</si>
  <si>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</si>
  <si>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</si>
  <si>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</si>
  <si>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</si>
  <si>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</si>
  <si>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</si>
  <si>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</si>
  <si>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</si>
  <si>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</si>
  <si>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</si>
  <si>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</si>
  <si>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</si>
  <si>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</si>
  <si>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</si>
  <si>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</si>
  <si>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</si>
  <si>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</si>
  <si>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</si>
  <si>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</si>
  <si>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</si>
  <si>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</si>
  <si>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</si>
  <si>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</si>
  <si>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</si>
  <si>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</si>
  <si>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</si>
  <si>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</si>
  <si>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</si>
  <si>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</si>
  <si>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</si>
  <si>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</si>
  <si>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</si>
  <si>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</si>
  <si>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</si>
  <si>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</si>
  <si>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</si>
  <si>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</si>
  <si>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</si>
  <si>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</si>
  <si>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</si>
  <si>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</si>
  <si>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</si>
  <si>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</si>
  <si>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</si>
  <si>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</si>
  <si>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</si>
  <si>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</si>
  <si>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</si>
  <si>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</si>
  <si>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</si>
  <si>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</si>
  <si>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</si>
  <si>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</si>
  <si>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</si>
  <si>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</si>
  <si>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</si>
  <si>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</si>
  <si>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</si>
  <si>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</si>
  <si>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</si>
  <si>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</si>
  <si>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</si>
  <si>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</si>
  <si>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</si>
  <si>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</si>
  <si>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</si>
  <si>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</si>
  <si>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</si>
  <si>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</si>
  <si>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</si>
  <si>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</si>
  <si>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</si>
  <si>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</si>
  <si>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</si>
  <si>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</si>
  <si>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</si>
  <si>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</si>
  <si>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</si>
  <si>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</si>
  <si>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</si>
  <si>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</si>
  <si>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</si>
  <si>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</si>
  <si>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</si>
  <si>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</si>
  <si>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</si>
  <si>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</si>
  <si>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</si>
  <si>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</si>
  <si>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</si>
  <si>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</si>
  <si>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</si>
  <si>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</si>
  <si>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</si>
  <si>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</si>
  <si>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</si>
  <si>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</si>
  <si>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</si>
  <si>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</si>
  <si>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</si>
  <si>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</si>
  <si>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</si>
  <si>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</si>
  <si>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</si>
  <si>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</si>
  <si>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</si>
  <si>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</si>
  <si>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</si>
  <si>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</si>
  <si>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</si>
  <si>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</si>
  <si>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</si>
  <si>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</si>
  <si>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</si>
  <si>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</si>
  <si>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</si>
  <si>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</si>
  <si>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</si>
  <si>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</si>
  <si>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</si>
  <si>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</si>
  <si>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</si>
  <si>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</si>
  <si>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</si>
  <si>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</si>
  <si>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</si>
  <si>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</si>
  <si>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</si>
  <si>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</si>
  <si>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</si>
  <si>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</si>
  <si>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</si>
  <si>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</si>
  <si>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</si>
  <si>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</si>
  <si>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</si>
  <si>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</si>
  <si>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</si>
  <si>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</si>
  <si>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</si>
  <si>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</si>
  <si>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</si>
  <si>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</si>
  <si>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</si>
  <si>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</si>
  <si>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</si>
  <si>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</si>
  <si>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</si>
  <si>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</si>
  <si>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</si>
  <si>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</si>
  <si>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</si>
  <si>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</si>
  <si>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</si>
  <si>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1828 F 1 &amp; 2</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</si>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</sst>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1" fillId="0" borderId="0" xfId="0" applyFont="1" applyBorder="1" applyAlignment="1">
      <alignment/>
    </xf>
    <xf numFmtId="0" fontId="1" fillId="0" borderId="29"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0" fillId="0" borderId="18" xfId="0" applyFill="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2" fillId="0" borderId="13" xfId="0" applyFont="1" applyBorder="1" applyAlignment="1">
      <alignment/>
    </xf>
    <xf numFmtId="0" fontId="0" fillId="0" borderId="13"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3">
      <selection activeCell="G153" sqref="G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42818</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35</v>
      </c>
      <c r="H38" s="441"/>
      <c r="I38" s="441"/>
      <c r="J38" s="441"/>
      <c r="K38" s="441"/>
      <c r="L38" s="442"/>
      <c r="M38" s="26"/>
    </row>
    <row r="39" spans="1:13" ht="12.75">
      <c r="A39" s="136" t="s">
        <v>375</v>
      </c>
      <c r="B39" s="453" t="s">
        <v>403</v>
      </c>
      <c r="C39" s="453"/>
      <c r="D39" s="453"/>
      <c r="E39" s="453"/>
      <c r="F39" s="26"/>
      <c r="G39" s="154">
        <v>49.9</v>
      </c>
      <c r="H39" s="42"/>
      <c r="I39" s="42"/>
      <c r="J39" s="42"/>
      <c r="K39" s="46"/>
      <c r="L39" s="46"/>
      <c r="M39" s="26"/>
    </row>
    <row r="40" spans="1:13" ht="12.75">
      <c r="A40" s="136" t="s">
        <v>376</v>
      </c>
      <c r="B40" s="453" t="s">
        <v>370</v>
      </c>
      <c r="C40" s="453"/>
      <c r="D40" s="453"/>
      <c r="E40" s="453"/>
      <c r="F40" s="26"/>
      <c r="G40" s="329">
        <v>21</v>
      </c>
      <c r="H40" s="48" t="str">
        <f>CONCATENATE(VLOOKUP(G38,'Data Tables'!A4:C78,3,FALSE),B257)</f>
        <v>ton per acre</v>
      </c>
      <c r="I40" s="26"/>
      <c r="J40" s="42"/>
      <c r="K40" s="46"/>
      <c r="L40" s="46"/>
      <c r="M40" s="26"/>
    </row>
    <row r="41" spans="1:13" ht="12.75">
      <c r="A41" s="136" t="s">
        <v>377</v>
      </c>
      <c r="B41" s="42" t="s">
        <v>622</v>
      </c>
      <c r="C41" s="42"/>
      <c r="D41" s="42"/>
      <c r="E41" s="42"/>
      <c r="F41" s="26"/>
      <c r="G41" s="437" t="s">
        <v>880</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147</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135.9897</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10.0103</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4.504635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4.504635</v>
      </c>
      <c r="H133" s="26" t="s">
        <v>547</v>
      </c>
      <c r="I133" s="26"/>
      <c r="J133" s="372"/>
      <c r="K133" s="26"/>
      <c r="L133" s="26"/>
      <c r="M133" s="26"/>
    </row>
    <row r="134" spans="1:13" ht="13.5" thickBot="1">
      <c r="A134" s="109"/>
      <c r="B134" s="26"/>
      <c r="C134" s="267" t="s">
        <v>610</v>
      </c>
      <c r="D134" s="267"/>
      <c r="E134" s="267"/>
      <c r="F134" s="324" t="s">
        <v>594</v>
      </c>
      <c r="G134" s="395">
        <f>'Calculations- All Data'!F136</f>
        <v>224.78128650000002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518</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49.9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147.83097815034475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147.83097815034475</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139.1089504394744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139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125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42818</v>
      </c>
      <c r="G4" s="525"/>
      <c r="H4" s="525"/>
      <c r="I4" s="526"/>
      <c r="J4" s="317"/>
      <c r="K4" s="317"/>
      <c r="L4" s="317"/>
      <c r="M4" s="317"/>
    </row>
    <row r="5" spans="1:13" ht="12.75">
      <c r="A5" s="317"/>
      <c r="B5" s="317"/>
      <c r="C5" s="317"/>
      <c r="D5" s="317" t="s">
        <v>578</v>
      </c>
      <c r="E5" s="317"/>
      <c r="F5" s="527" t="str">
        <f>'CREDIT CALCULATION FORM'!F7:K7</f>
        <v>McCoy T 1828 F 1 &amp;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silage (mature)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49.9</v>
      </c>
      <c r="G43" s="122"/>
      <c r="H43" s="122"/>
      <c r="I43" s="122"/>
      <c r="J43" s="120"/>
      <c r="K43" s="120"/>
      <c r="L43" s="110"/>
      <c r="M43" s="110"/>
    </row>
    <row r="44" spans="1:13" ht="12.75">
      <c r="A44" s="110"/>
      <c r="B44" s="496" t="s">
        <v>32</v>
      </c>
      <c r="C44" s="496"/>
      <c r="D44" s="496"/>
      <c r="E44" s="496"/>
      <c r="F44" s="215">
        <f>'CREDIT CALCULATION FORM'!G40</f>
        <v>21</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147</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135.9897</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10.0103</v>
      </c>
      <c r="G132" s="119" t="s">
        <v>268</v>
      </c>
      <c r="H132" s="129"/>
      <c r="I132" s="110"/>
      <c r="J132" s="110"/>
      <c r="K132" s="110"/>
      <c r="L132" s="110"/>
      <c r="M132" s="110"/>
    </row>
    <row r="133" spans="1:13" ht="12.75" customHeight="1">
      <c r="A133" s="110"/>
      <c r="B133" s="278" t="s">
        <v>865</v>
      </c>
      <c r="C133" s="117"/>
      <c r="D133" s="117"/>
      <c r="E133" s="110"/>
      <c r="F133" s="248">
        <f>F132*F48</f>
        <v>4.504635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224.78128650000002</v>
      </c>
      <c r="G136" s="119" t="s">
        <v>298</v>
      </c>
      <c r="H136" s="129"/>
      <c r="I136" s="110"/>
      <c r="J136" s="110"/>
      <c r="K136" s="110"/>
      <c r="L136" s="110"/>
      <c r="M136" s="110"/>
    </row>
    <row r="137" spans="1:13" ht="12.75" customHeight="1">
      <c r="A137" s="110"/>
      <c r="B137" s="131" t="s">
        <v>569</v>
      </c>
      <c r="C137" s="119"/>
      <c r="D137" s="110"/>
      <c r="E137" s="110"/>
      <c r="F137" s="403">
        <f>IF(F43=0,"0",F136/F43)</f>
        <v>4.504635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Cereal Cover Crop</v>
      </c>
      <c r="F146" s="519"/>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49.9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147.83097815034475</v>
      </c>
      <c r="G153" s="120" t="s">
        <v>298</v>
      </c>
      <c r="H153" s="122"/>
      <c r="I153" s="211"/>
      <c r="J153" s="254"/>
      <c r="K153" s="254"/>
      <c r="L153" s="120"/>
      <c r="M153" s="120"/>
    </row>
    <row r="154" spans="1:13" ht="12.75">
      <c r="A154" s="110"/>
      <c r="B154" s="110"/>
      <c r="C154" s="110"/>
      <c r="D154" s="141" t="s">
        <v>548</v>
      </c>
      <c r="E154" s="212"/>
      <c r="F154" s="281">
        <f>IF(F43=0,"0",(F136-F153)/F43)</f>
        <v>1.5420903476884824</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147.83097815034475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147.83097815034475</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139.1089504394744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139.1089504394744</v>
      </c>
      <c r="G180" s="110" t="s">
        <v>585</v>
      </c>
      <c r="H180" s="110"/>
      <c r="I180" s="110"/>
      <c r="J180" s="110"/>
      <c r="K180" s="110"/>
      <c r="L180" s="110"/>
      <c r="M180" s="110"/>
    </row>
    <row r="181" spans="1:13" ht="13.5" thickBot="1">
      <c r="A181" s="110"/>
      <c r="B181" s="116" t="s">
        <v>561</v>
      </c>
      <c r="C181" s="415"/>
      <c r="D181" s="415"/>
      <c r="E181" s="415"/>
      <c r="F181" s="416">
        <f>ROUND(F180,0)</f>
        <v>139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125.10000000000001</v>
      </c>
      <c r="G184" s="420" t="s">
        <v>585</v>
      </c>
      <c r="H184" s="110"/>
      <c r="I184" s="110"/>
      <c r="J184" s="110"/>
      <c r="K184" s="110"/>
      <c r="L184" s="110"/>
      <c r="M184" s="110"/>
    </row>
    <row r="185" spans="1:13" ht="15.75" thickBot="1">
      <c r="A185" s="110"/>
      <c r="B185" s="112" t="s">
        <v>559</v>
      </c>
      <c r="C185" s="421"/>
      <c r="D185" s="421"/>
      <c r="E185" s="421"/>
      <c r="F185" s="414">
        <f>ROUND(F184,0)</f>
        <v>125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61"/>
      <c r="C2" s="561"/>
      <c r="D2" s="561"/>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2" t="s">
        <v>114</v>
      </c>
      <c r="B81" s="505"/>
      <c r="C81" s="23"/>
      <c r="D81" s="22"/>
      <c r="E81" s="22"/>
      <c r="F81" s="22"/>
      <c r="G81" s="22"/>
    </row>
    <row r="82" spans="1:7" ht="12.75">
      <c r="A82" s="563" t="s">
        <v>233</v>
      </c>
      <c r="B82" s="565" t="s">
        <v>108</v>
      </c>
      <c r="C82" s="567"/>
      <c r="D82" s="16"/>
      <c r="E82" s="5"/>
      <c r="F82" s="5"/>
      <c r="G82" s="5"/>
    </row>
    <row r="83" spans="1:7" ht="12.75">
      <c r="A83" s="564"/>
      <c r="B83" s="566"/>
      <c r="C83" s="568"/>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2" t="s">
        <v>378</v>
      </c>
      <c r="B123" s="575"/>
      <c r="D123" s="379"/>
      <c r="E123" s="45"/>
      <c r="F123" s="378"/>
      <c r="G123" s="22"/>
    </row>
    <row r="124" spans="1:7" ht="12.75">
      <c r="A124" s="572" t="s">
        <v>379</v>
      </c>
      <c r="B124" s="578" t="s">
        <v>450</v>
      </c>
      <c r="D124" s="380"/>
      <c r="E124" s="381"/>
      <c r="F124" s="16"/>
      <c r="G124" s="5"/>
    </row>
    <row r="125" spans="1:7" ht="12.75">
      <c r="A125" s="573"/>
      <c r="B125" s="579"/>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4"/>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83" t="s">
        <v>278</v>
      </c>
      <c r="C248" s="584"/>
      <c r="D248" s="584"/>
      <c r="E248" s="228" t="s">
        <v>470</v>
      </c>
    </row>
    <row r="249" spans="1:5" ht="12.75">
      <c r="A249" s="223" t="s">
        <v>453</v>
      </c>
      <c r="B249" s="224">
        <v>28</v>
      </c>
      <c r="C249" s="576" t="s">
        <v>605</v>
      </c>
      <c r="D249" s="577"/>
      <c r="E249" s="6" t="s">
        <v>604</v>
      </c>
    </row>
    <row r="250" spans="1:5" ht="12.75">
      <c r="A250" s="31" t="s">
        <v>457</v>
      </c>
      <c r="B250" s="32">
        <v>10</v>
      </c>
      <c r="C250" s="559" t="s">
        <v>279</v>
      </c>
      <c r="D250" s="571"/>
      <c r="E250" s="7" t="s">
        <v>469</v>
      </c>
    </row>
    <row r="251" spans="1:5" ht="12.75">
      <c r="A251" s="31" t="s">
        <v>455</v>
      </c>
      <c r="B251" s="32">
        <v>9</v>
      </c>
      <c r="C251" s="559" t="s">
        <v>279</v>
      </c>
      <c r="D251" s="571"/>
      <c r="E251" s="7" t="s">
        <v>469</v>
      </c>
    </row>
    <row r="252" spans="1:5" ht="12.75">
      <c r="A252" s="33" t="s">
        <v>456</v>
      </c>
      <c r="B252" s="222">
        <v>7</v>
      </c>
      <c r="C252" s="569" t="s">
        <v>279</v>
      </c>
      <c r="D252" s="570"/>
      <c r="E252" s="8" t="s">
        <v>469</v>
      </c>
    </row>
    <row r="253" spans="1:5" ht="12.75">
      <c r="A253" s="58" t="s">
        <v>454</v>
      </c>
      <c r="B253" s="58">
        <v>36</v>
      </c>
      <c r="C253" s="576" t="s">
        <v>605</v>
      </c>
      <c r="D253" s="577"/>
      <c r="E253" s="405" t="s">
        <v>604</v>
      </c>
    </row>
    <row r="254" spans="1:5" ht="12.75">
      <c r="A254" s="104" t="s">
        <v>451</v>
      </c>
      <c r="B254" s="105">
        <v>11</v>
      </c>
      <c r="C254" s="582" t="s">
        <v>279</v>
      </c>
      <c r="D254" s="577"/>
      <c r="E254" s="7" t="s">
        <v>469</v>
      </c>
    </row>
    <row r="255" spans="1:5" ht="12.75">
      <c r="A255" s="33" t="s">
        <v>452</v>
      </c>
      <c r="B255" s="222">
        <v>14</v>
      </c>
      <c r="C255" s="569" t="s">
        <v>279</v>
      </c>
      <c r="D255" s="570"/>
      <c r="E255" s="8" t="s">
        <v>469</v>
      </c>
    </row>
    <row r="256" spans="1:5" ht="12.75">
      <c r="A256" s="225" t="s">
        <v>411</v>
      </c>
      <c r="B256" s="423">
        <v>12</v>
      </c>
      <c r="C256" s="160" t="s">
        <v>279</v>
      </c>
      <c r="D256" s="422"/>
      <c r="E256" s="7" t="s">
        <v>469</v>
      </c>
    </row>
    <row r="257" spans="1:5" ht="12.75">
      <c r="A257" s="11" t="s">
        <v>458</v>
      </c>
      <c r="B257" s="106">
        <v>30</v>
      </c>
      <c r="C257" s="576" t="s">
        <v>605</v>
      </c>
      <c r="D257" s="577"/>
      <c r="E257" s="6" t="s">
        <v>604</v>
      </c>
    </row>
    <row r="258" spans="1:5" ht="12.75">
      <c r="A258" s="32" t="s">
        <v>459</v>
      </c>
      <c r="B258" s="32">
        <v>25</v>
      </c>
      <c r="C258" s="559" t="s">
        <v>605</v>
      </c>
      <c r="D258" s="560"/>
      <c r="E258" s="7" t="s">
        <v>604</v>
      </c>
    </row>
    <row r="259" spans="1:5" ht="12.75">
      <c r="A259" s="32" t="s">
        <v>460</v>
      </c>
      <c r="B259" s="32">
        <v>40</v>
      </c>
      <c r="C259" s="559" t="s">
        <v>605</v>
      </c>
      <c r="D259" s="560"/>
      <c r="E259" s="7" t="s">
        <v>604</v>
      </c>
    </row>
    <row r="260" spans="1:5" ht="12.75">
      <c r="A260" s="32" t="s">
        <v>461</v>
      </c>
      <c r="B260" s="32">
        <v>50</v>
      </c>
      <c r="C260" s="559" t="s">
        <v>605</v>
      </c>
      <c r="D260" s="560"/>
      <c r="E260" s="7" t="s">
        <v>604</v>
      </c>
    </row>
    <row r="261" spans="1:5" ht="12.75">
      <c r="A261" s="12" t="s">
        <v>462</v>
      </c>
      <c r="B261" s="12">
        <v>40</v>
      </c>
      <c r="C261" s="559" t="s">
        <v>605</v>
      </c>
      <c r="D261" s="560"/>
      <c r="E261" s="7" t="s">
        <v>604</v>
      </c>
    </row>
    <row r="262" spans="1:5" ht="12.75">
      <c r="A262" s="11" t="s">
        <v>463</v>
      </c>
      <c r="B262" s="12">
        <v>37</v>
      </c>
      <c r="C262" s="559" t="s">
        <v>279</v>
      </c>
      <c r="D262" s="560"/>
      <c r="E262" s="7" t="s">
        <v>469</v>
      </c>
    </row>
    <row r="263" spans="1:5" ht="12.75">
      <c r="A263" s="12" t="s">
        <v>468</v>
      </c>
      <c r="B263" s="58">
        <v>43</v>
      </c>
      <c r="C263" s="559" t="s">
        <v>279</v>
      </c>
      <c r="D263" s="560"/>
      <c r="E263" s="7" t="s">
        <v>469</v>
      </c>
    </row>
    <row r="264" spans="1:5" ht="12.75">
      <c r="A264" s="58" t="s">
        <v>464</v>
      </c>
      <c r="B264" s="58">
        <v>79</v>
      </c>
      <c r="C264" s="559" t="s">
        <v>279</v>
      </c>
      <c r="D264" s="560"/>
      <c r="E264" s="7" t="s">
        <v>469</v>
      </c>
    </row>
    <row r="265" spans="1:5" ht="12.75">
      <c r="A265" s="58" t="s">
        <v>465</v>
      </c>
      <c r="B265" s="58">
        <v>66</v>
      </c>
      <c r="C265" s="559" t="s">
        <v>279</v>
      </c>
      <c r="D265" s="560"/>
      <c r="E265" s="7" t="s">
        <v>469</v>
      </c>
    </row>
    <row r="266" spans="1:5" ht="12.75">
      <c r="A266" s="58" t="s">
        <v>466</v>
      </c>
      <c r="B266" s="58">
        <v>52</v>
      </c>
      <c r="C266" s="559" t="s">
        <v>279</v>
      </c>
      <c r="D266" s="560"/>
      <c r="E266" s="7" t="s">
        <v>469</v>
      </c>
    </row>
    <row r="267" spans="1:5" ht="12.75">
      <c r="A267" s="58" t="s">
        <v>467</v>
      </c>
      <c r="B267" s="58">
        <v>73</v>
      </c>
      <c r="C267" s="559" t="s">
        <v>279</v>
      </c>
      <c r="D267" s="560"/>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67:D267"/>
    <mergeCell ref="C260:D260"/>
    <mergeCell ref="A273:B273"/>
    <mergeCell ref="C262:D262"/>
    <mergeCell ref="C254:D254"/>
    <mergeCell ref="C249:D249"/>
    <mergeCell ref="C258:D258"/>
    <mergeCell ref="B248:D248"/>
    <mergeCell ref="C250:D250"/>
    <mergeCell ref="C263:D263"/>
    <mergeCell ref="C270:D270"/>
    <mergeCell ref="C265:D265"/>
    <mergeCell ref="C266:D266"/>
    <mergeCell ref="C255:D255"/>
    <mergeCell ref="C252:D252"/>
    <mergeCell ref="C251:D251"/>
    <mergeCell ref="A124:A125"/>
    <mergeCell ref="A131:B131"/>
    <mergeCell ref="C253:D253"/>
    <mergeCell ref="B124:B125"/>
    <mergeCell ref="C261:D261"/>
    <mergeCell ref="C257:D257"/>
    <mergeCell ref="A247:E247"/>
    <mergeCell ref="C264:D264"/>
    <mergeCell ref="C259:D259"/>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2017-08-15T12:32:23Z</dcterms:modified>
  <cp:category/>
  <cp:version/>
  <cp:contentType/>
  <cp:contentStatus/>
</cp:coreProperties>
</file>