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<sst xmlns="http://schemas.openxmlformats.org/spreadsheetml/2006/main" count="1889" uniqueCount="881">
  <si>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</si>
  <si>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</si>
  <si>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</si>
  <si>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</si>
  <si>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</si>
  <si>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</si>
  <si>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</si>
  <si>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</si>
  <si>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</si>
  <si>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</si>
  <si>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</si>
  <si>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</si>
  <si>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</si>
  <si>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</si>
  <si>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</si>
  <si>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</si>
  <si>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</si>
  <si>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</si>
  <si>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</si>
  <si>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</si>
  <si>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</si>
  <si>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</si>
  <si>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</si>
  <si>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</si>
  <si>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</si>
  <si>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</si>
  <si>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</si>
  <si>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</si>
  <si>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</si>
  <si>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</si>
  <si>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</si>
  <si>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</si>
  <si>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</si>
  <si>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</si>
  <si>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</si>
  <si>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</si>
  <si>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</si>
  <si>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</si>
  <si>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</si>
  <si>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</si>
  <si>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</si>
  <si>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</si>
  <si>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</si>
  <si>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</si>
  <si>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</si>
  <si>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</si>
  <si>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</si>
  <si>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</si>
  <si>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</si>
  <si>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</si>
  <si>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</si>
  <si>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</si>
  <si>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</si>
  <si>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</si>
  <si>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</si>
  <si>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</si>
  <si>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</si>
  <si>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</si>
  <si>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</si>
  <si>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</si>
  <si>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</si>
  <si>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</si>
  <si>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</si>
  <si>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</si>
  <si>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</si>
  <si>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</si>
  <si>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</si>
  <si>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</si>
  <si>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</si>
  <si>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</si>
  <si>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</si>
  <si>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</si>
  <si>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</si>
  <si>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</si>
  <si>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</si>
  <si>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</si>
  <si>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</si>
  <si>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</si>
  <si>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</si>
  <si>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</si>
  <si>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</si>
  <si>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</si>
  <si>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</si>
  <si>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</si>
  <si>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</si>
  <si>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</si>
  <si>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</si>
  <si>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</si>
  <si>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</si>
  <si>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</si>
  <si>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</si>
  <si>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</si>
  <si>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</si>
  <si>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</si>
  <si>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</si>
  <si>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</si>
  <si>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</si>
  <si>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</si>
  <si>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</si>
  <si>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</si>
  <si>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</si>
  <si>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</si>
  <si>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</si>
  <si>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</si>
  <si>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</si>
  <si>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</si>
  <si>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</si>
  <si>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</si>
  <si>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</si>
  <si>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</si>
  <si>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</si>
  <si>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</si>
  <si>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</si>
  <si>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</si>
  <si>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</si>
  <si>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</si>
  <si>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</si>
  <si>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</si>
  <si>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</si>
  <si>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</si>
  <si>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</si>
  <si>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</si>
  <si>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</si>
  <si>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</si>
  <si>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</si>
  <si>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</si>
  <si>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</si>
  <si>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</si>
  <si>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</si>
  <si>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</si>
  <si>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</si>
  <si>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</si>
  <si>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</si>
  <si>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</si>
  <si>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</si>
  <si>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</si>
  <si>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</si>
  <si>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</si>
  <si>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</si>
  <si>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</si>
  <si>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</si>
  <si>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</si>
  <si>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</si>
  <si>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</si>
  <si>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</si>
  <si>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</si>
  <si>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</si>
  <si>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</si>
  <si>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</si>
  <si>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</si>
  <si>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</si>
  <si>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</si>
  <si>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</si>
  <si>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</si>
  <si>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</si>
  <si>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</si>
  <si>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</si>
  <si>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</si>
  <si>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</si>
  <si>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</si>
  <si>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</si>
  <si>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</si>
  <si>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</si>
  <si>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</si>
  <si>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</si>
  <si>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</si>
  <si>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</si>
  <si>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</si>
  <si>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</si>
  <si>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</si>
  <si>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</si>
  <si>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</si>
  <si>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</si>
  <si>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</si>
  <si>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</si>
  <si>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</si>
  <si>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</si>
  <si>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</si>
  <si>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</si>
  <si>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</si>
  <si>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</si>
  <si>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</si>
  <si>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</si>
  <si>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</si>
  <si>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</si>
  <si>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</si>
  <si>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</si>
  <si>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</si>
  <si>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</si>
  <si>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</si>
  <si>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</si>
  <si>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</si>
  <si>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</si>
  <si>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</si>
  <si>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</si>
  <si>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</si>
  <si>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</si>
  <si>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</si>
  <si>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</si>
  <si>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</si>
  <si>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</si>
  <si>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</si>
  <si>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</si>
  <si>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</si>
  <si>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</si>
  <si>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</si>
  <si>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</si>
  <si>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</si>
  <si>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</si>
  <si>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</si>
  <si>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</si>
  <si>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</si>
  <si>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</si>
  <si>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</si>
  <si>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</si>
  <si>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</si>
  <si>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</si>
  <si>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</si>
  <si>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</si>
  <si>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</si>
  <si>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</si>
  <si>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</si>
  <si>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</si>
  <si>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</si>
  <si>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</si>
  <si>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</si>
  <si>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</si>
  <si>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</si>
  <si>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</si>
  <si>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</si>
  <si>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</si>
  <si>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</si>
  <si>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</si>
  <si>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</si>
  <si>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</si>
  <si>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</si>
  <si>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</si>
  <si>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</si>
  <si>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</si>
  <si>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</si>
  <si>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</si>
  <si>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</si>
  <si>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</si>
  <si>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</si>
  <si>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</si>
  <si>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</si>
  <si>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</si>
  <si>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</si>
  <si>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</si>
  <si>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</si>
  <si>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</si>
  <si>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</si>
  <si>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</si>
  <si>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</si>
  <si>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</si>
  <si>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</si>
  <si>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</si>
  <si>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</si>
  <si>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</si>
  <si>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</si>
  <si>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</si>
  <si>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</si>
  <si>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</si>
  <si>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</si>
  <si>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</si>
  <si>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</si>
  <si>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</si>
  <si>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</si>
  <si>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</si>
  <si>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</si>
  <si>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</si>
  <si>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</si>
  <si>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</si>
  <si>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</si>
  <si>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</si>
  <si>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</si>
  <si>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</si>
  <si>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</si>
  <si>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</si>
  <si>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</si>
  <si>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</si>
  <si>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</si>
  <si>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</si>
  <si>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</si>
  <si>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</si>
  <si>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</si>
  <si>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</si>
  <si>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</si>
  <si>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</si>
  <si>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</si>
  <si>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</si>
  <si>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</si>
  <si>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</si>
  <si>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</si>
  <si>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</si>
  <si>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</si>
  <si>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</si>
  <si>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</si>
  <si>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</si>
  <si>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</si>
  <si>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</si>
  <si>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</si>
  <si>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</si>
  <si>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</si>
  <si>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</si>
  <si>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</si>
  <si>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</si>
  <si>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</si>
  <si>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</si>
  <si>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</si>
  <si>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</si>
  <si>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</si>
  <si>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</si>
  <si>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</si>
  <si>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</si>
  <si>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</si>
  <si>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</si>
  <si>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</si>
  <si>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</si>
  <si>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</si>
  <si>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</si>
  <si>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</si>
  <si>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</si>
  <si>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</si>
  <si>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</si>
  <si>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</si>
  <si>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</si>
  <si>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</si>
  <si>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</si>
  <si>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</si>
  <si>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</si>
  <si>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</si>
  <si>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</si>
  <si>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</si>
  <si>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</si>
  <si>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</si>
  <si>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</si>
  <si>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</si>
  <si>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</si>
  <si>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</si>
  <si>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</si>
  <si>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</si>
  <si>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</si>
  <si>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</si>
  <si>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</si>
  <si>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</si>
  <si>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</si>
  <si>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</si>
  <si>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</si>
  <si>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</si>
  <si>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</si>
  <si>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</si>
  <si>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</si>
  <si>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</si>
  <si>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</si>
  <si>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</si>
  <si>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</si>
  <si>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</si>
  <si>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</si>
  <si>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</si>
  <si>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</si>
  <si>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</si>
  <si>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</si>
  <si>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</si>
  <si>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</si>
  <si>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</si>
  <si>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</si>
  <si>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</si>
  <si>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</si>
  <si>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</si>
  <si>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</si>
  <si>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</si>
  <si>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</si>
  <si>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</si>
  <si>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</si>
  <si>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</si>
  <si>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</si>
  <si>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</si>
  <si>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</si>
  <si>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</si>
  <si>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</si>
  <si>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</si>
  <si>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</si>
  <si>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</si>
  <si>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</si>
  <si>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</si>
  <si>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</si>
  <si>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</si>
  <si>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</si>
  <si>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</si>
  <si>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</si>
  <si>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</si>
  <si>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</si>
  <si>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</si>
  <si>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</si>
  <si>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</si>
  <si>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</si>
  <si>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</si>
  <si>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</si>
  <si>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</si>
  <si>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</si>
  <si>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</si>
  <si>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</si>
  <si>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</si>
  <si>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</si>
  <si>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</si>
  <si>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</si>
  <si>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</si>
  <si>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</si>
  <si>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</si>
  <si>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</si>
  <si>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</si>
  <si>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</si>
  <si>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</si>
  <si>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</si>
  <si>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</si>
  <si>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</si>
  <si>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</si>
  <si>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</si>
  <si>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</si>
  <si>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</si>
  <si>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</si>
  <si>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</si>
  <si>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</si>
  <si>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</si>
  <si>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</si>
  <si>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</si>
  <si>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</si>
  <si>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</si>
  <si>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</si>
  <si>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</si>
  <si>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</si>
  <si>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</si>
  <si>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</si>
  <si>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</si>
  <si>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</si>
  <si>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</si>
  <si>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</si>
  <si>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</si>
  <si>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</si>
  <si>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</si>
  <si>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</si>
  <si>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</si>
  <si>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</si>
  <si>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</si>
  <si>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</si>
  <si>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</si>
  <si>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</si>
  <si>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</si>
  <si>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</si>
  <si>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</si>
  <si>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</si>
  <si>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</si>
  <si>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</si>
  <si>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</si>
  <si>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</si>
  <si>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</si>
  <si>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</si>
  <si>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</si>
  <si>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</si>
  <si>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</si>
  <si>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</si>
  <si>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</si>
  <si>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</si>
  <si>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</si>
  <si>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</si>
  <si>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</si>
  <si>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</si>
  <si>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</si>
  <si>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</si>
  <si>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</si>
  <si>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</si>
  <si>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</si>
  <si>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</si>
  <si>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</si>
  <si>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</si>
  <si>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</si>
  <si>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</si>
  <si>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</si>
  <si>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</si>
  <si>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</si>
  <si>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</si>
  <si>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</si>
  <si>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</si>
  <si>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</si>
  <si>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</si>
  <si>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</si>
  <si>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</si>
  <si>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</si>
  <si>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</si>
  <si>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</si>
  <si>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</si>
  <si>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</si>
  <si>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</si>
  <si>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</si>
  <si>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</si>
  <si>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</si>
  <si>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</si>
  <si>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</si>
  <si>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</si>
  <si>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</si>
  <si>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</si>
  <si>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</si>
  <si>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</si>
  <si>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</si>
  <si>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</si>
  <si>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</si>
  <si>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</si>
  <si>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</si>
  <si>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</si>
  <si>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</si>
  <si>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</si>
  <si>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</si>
  <si>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</si>
  <si>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</si>
  <si>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</si>
  <si>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</si>
  <si>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</si>
  <si>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</si>
  <si>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</si>
  <si>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</si>
  <si>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</si>
  <si>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</si>
  <si>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</si>
  <si>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</si>
  <si>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</si>
  <si>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</si>
  <si>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</si>
  <si>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</si>
  <si>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</si>
  <si>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</si>
  <si>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</si>
  <si>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</si>
  <si>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</si>
  <si>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</si>
  <si>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</si>
  <si>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</si>
  <si>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</si>
  <si>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</si>
  <si>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</si>
  <si>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</si>
  <si>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</si>
  <si>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</si>
  <si>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</si>
  <si>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</si>
  <si>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</si>
  <si>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</si>
  <si>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</si>
  <si>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</si>
  <si>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</si>
  <si>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</si>
  <si>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</si>
  <si>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</si>
  <si>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</si>
  <si>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</si>
  <si>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</si>
  <si>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</si>
  <si>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</si>
  <si>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</si>
  <si>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</si>
  <si>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</si>
  <si>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</si>
  <si>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</si>
  <si>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</si>
  <si>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</si>
  <si>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</si>
  <si>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</si>
  <si>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</si>
  <si>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</si>
  <si>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</si>
  <si>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</si>
  <si>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</si>
  <si>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</si>
  <si>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</si>
  <si>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</si>
  <si>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</si>
  <si>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</si>
  <si>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</si>
  <si>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</si>
  <si>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</si>
  <si>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</si>
  <si>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</si>
  <si>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</si>
  <si>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</si>
  <si>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</si>
  <si>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</si>
  <si>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</si>
  <si>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</si>
  <si>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</si>
  <si>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</si>
  <si>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</si>
  <si>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</si>
  <si>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</si>
  <si>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</si>
  <si>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</si>
  <si>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</si>
  <si>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</si>
  <si>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</si>
  <si>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</si>
  <si>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</si>
  <si>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</si>
  <si>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</si>
  <si>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</si>
  <si>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</si>
  <si>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</si>
  <si>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</si>
  <si>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</si>
  <si>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</si>
  <si>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</si>
  <si>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</si>
  <si>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</si>
  <si>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</si>
  <si>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</si>
  <si>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</si>
  <si>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</si>
  <si>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</si>
  <si>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</si>
  <si>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</si>
  <si>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</si>
  <si>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</si>
  <si>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</si>
  <si>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</si>
  <si>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</si>
  <si>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</si>
  <si>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</si>
  <si>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</si>
  <si>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</si>
  <si>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</si>
  <si>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</si>
  <si>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</si>
  <si>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</si>
  <si>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</si>
  <si>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</si>
  <si>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</si>
  <si>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</si>
  <si>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</si>
  <si>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</si>
  <si>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</si>
  <si>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</si>
  <si>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</si>
  <si>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</si>
  <si>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</si>
  <si>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</si>
  <si>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</si>
  <si>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</si>
  <si>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</si>
  <si>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</si>
  <si>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</si>
  <si>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</si>
  <si>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</si>
  <si>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</si>
  <si>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</si>
  <si>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</si>
  <si>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</si>
  <si>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</si>
  <si>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</si>
  <si>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</si>
  <si>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</si>
  <si>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</si>
  <si>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</si>
  <si>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</si>
  <si>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</si>
  <si>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</si>
  <si>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</si>
  <si>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</si>
  <si>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</si>
  <si>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</si>
  <si>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</si>
  <si>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</si>
  <si>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</si>
  <si>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</si>
  <si>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</si>
  <si>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</si>
  <si>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</si>
  <si>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</si>
  <si>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</si>
  <si>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</si>
  <si>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</si>
  <si>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</si>
  <si>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</si>
  <si>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</si>
  <si>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</si>
  <si>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</si>
  <si>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</si>
  <si>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</si>
  <si>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</si>
  <si>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</si>
  <si>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</si>
  <si>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</si>
  <si>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</si>
  <si>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</si>
  <si>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</si>
  <si>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</si>
  <si>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</si>
  <si>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</si>
  <si>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</si>
  <si>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</si>
  <si>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</si>
  <si>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</si>
  <si>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</si>
  <si>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</si>
  <si>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</si>
  <si>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</si>
  <si>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</si>
  <si>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</si>
  <si>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</si>
  <si>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</si>
  <si>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</si>
  <si>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</si>
  <si>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</si>
  <si>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</si>
  <si>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</si>
  <si>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</si>
  <si>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</si>
  <si>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</si>
  <si>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</si>
  <si>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</si>
  <si>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</si>
  <si>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</si>
  <si>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</si>
  <si>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</si>
  <si>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</si>
  <si>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</si>
  <si>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</si>
  <si>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</si>
  <si>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</si>
  <si>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</si>
  <si>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</si>
  <si>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</si>
  <si>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</si>
  <si>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</si>
  <si>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</si>
  <si>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</si>
  <si>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</si>
  <si>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</si>
  <si>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</si>
  <si>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</si>
  <si>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</si>
  <si>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</si>
  <si>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</si>
  <si>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</si>
  <si>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</si>
  <si>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</si>
  <si>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</si>
  <si>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</si>
  <si>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</si>
  <si>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</si>
  <si>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</si>
  <si>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</si>
  <si>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</si>
  <si>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</si>
  <si>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</si>
  <si>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</si>
  <si>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</si>
  <si>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</si>
  <si>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</si>
  <si>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</si>
  <si>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</si>
  <si>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</si>
  <si>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</si>
  <si>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</si>
  <si>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</si>
  <si>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</si>
  <si>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</si>
  <si>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</si>
  <si>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</si>
  <si>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</si>
  <si>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</si>
  <si>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</si>
  <si>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</si>
  <si>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</si>
  <si>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</si>
  <si>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</si>
  <si>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</si>
  <si>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</si>
  <si>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</si>
  <si>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</si>
  <si>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</si>
  <si>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</si>
  <si>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</si>
  <si>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</si>
  <si>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</si>
  <si>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</si>
  <si>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</si>
  <si>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</si>
  <si>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</si>
  <si>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</si>
  <si>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</si>
  <si>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</si>
  <si>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</si>
  <si>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</si>
  <si>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</si>
  <si>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</si>
  <si>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</si>
  <si>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</si>
  <si>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</si>
  <si>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</si>
  <si>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</si>
  <si>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</si>
  <si>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</si>
  <si>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</si>
  <si>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</si>
  <si>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</si>
  <si>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</si>
  <si>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</si>
  <si>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</si>
  <si>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</si>
  <si>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</si>
  <si>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</si>
  <si>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</si>
  <si>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</si>
  <si>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</si>
  <si>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</si>
  <si>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</si>
  <si>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</si>
  <si>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</si>
  <si>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</si>
  <si>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</si>
  <si>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</si>
  <si>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</si>
  <si>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</si>
  <si>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</si>
  <si>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</si>
  <si>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</si>
  <si>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</si>
  <si>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</si>
  <si>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</si>
  <si>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</si>
  <si>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</si>
  <si>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</si>
  <si>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</si>
  <si>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</si>
  <si>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</si>
  <si>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</si>
  <si>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</si>
  <si>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</si>
  <si>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</si>
  <si>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</si>
  <si>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</si>
  <si>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</si>
  <si>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</si>
  <si>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</si>
  <si>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</si>
  <si>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</si>
  <si>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</si>
  <si>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</si>
  <si>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</si>
  <si>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</si>
  <si>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</si>
  <si>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</si>
  <si>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</si>
  <si>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</si>
  <si>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</si>
  <si>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</si>
  <si>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</si>
  <si>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</si>
  <si>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</si>
  <si>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</si>
  <si>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</si>
  <si>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</si>
  <si>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</si>
  <si>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</si>
  <si>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</si>
  <si>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</si>
  <si>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</si>
  <si>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</si>
  <si>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</si>
  <si>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</si>
  <si>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</si>
  <si>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</si>
  <si>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</si>
  <si>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</si>
  <si>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</si>
  <si>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</si>
  <si>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</si>
  <si>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</si>
  <si>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</si>
  <si>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</si>
  <si>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</si>
  <si>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</si>
  <si>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349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</si>
</sst>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78">
      <selection activeCell="L151" sqref="L15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44393</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1.5</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708</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24.535574999999994</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1.5</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9.264002343074274</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9.264002343074274</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8.717426204832892</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9</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8</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44393</v>
      </c>
      <c r="G4" s="520"/>
      <c r="H4" s="520"/>
      <c r="I4" s="521"/>
      <c r="J4" s="317"/>
      <c r="K4" s="317"/>
      <c r="L4" s="317"/>
      <c r="M4" s="317"/>
    </row>
    <row r="5" spans="1:13" ht="12.75">
      <c r="A5" s="317"/>
      <c r="B5" s="317"/>
      <c r="C5" s="317"/>
      <c r="D5" s="317" t="s">
        <v>219</v>
      </c>
      <c r="E5" s="317"/>
      <c r="F5" s="522" t="str">
        <f>'CREDIT CALCULATION FORM'!F7:K7</f>
        <v>Mowery T 349 F 4</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1.5</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Shelmadine</v>
      </c>
      <c r="G106" s="497"/>
      <c r="H106" s="497"/>
      <c r="I106" s="498"/>
      <c r="J106" s="110"/>
      <c r="K106" s="110"/>
      <c r="L106" s="110"/>
      <c r="M106" s="110"/>
    </row>
    <row r="107" spans="1:13" ht="12.75">
      <c r="A107" s="110"/>
      <c r="B107" s="117"/>
      <c r="C107" s="110" t="s">
        <v>89</v>
      </c>
      <c r="D107" s="110"/>
      <c r="E107" s="110"/>
      <c r="F107" s="218">
        <f>VLOOKUP(F106,'Data Tables'!A133:B245,2,FALSE)</f>
        <v>4</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24.535574999999994</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1.5</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9.264002343074274</v>
      </c>
      <c r="G153" s="120" t="s">
        <v>818</v>
      </c>
      <c r="H153" s="122"/>
      <c r="I153" s="211"/>
      <c r="J153" s="254"/>
      <c r="K153" s="254"/>
      <c r="L153" s="120"/>
      <c r="M153" s="120"/>
    </row>
    <row r="154" spans="1:13" ht="12.75">
      <c r="A154" s="110"/>
      <c r="B154" s="110"/>
      <c r="C154" s="110"/>
      <c r="D154" s="141" t="s">
        <v>189</v>
      </c>
      <c r="E154" s="212"/>
      <c r="F154" s="281">
        <f>IF(F43=0,"0",(F136-F153)/F43)</f>
        <v>10.18104843795048</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9.264002343074274</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9.264002343074274</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8.717426204832892</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8.717426204832892</v>
      </c>
      <c r="G180" s="110" t="s">
        <v>226</v>
      </c>
      <c r="H180" s="110"/>
      <c r="I180" s="110"/>
      <c r="J180" s="110"/>
      <c r="K180" s="110"/>
      <c r="L180" s="110"/>
      <c r="M180" s="110"/>
    </row>
    <row r="181" spans="1:13" ht="13.5" thickBot="1">
      <c r="A181" s="110"/>
      <c r="B181" s="116" t="s">
        <v>202</v>
      </c>
      <c r="C181" s="415"/>
      <c r="D181" s="415"/>
      <c r="E181" s="415"/>
      <c r="F181" s="416">
        <f>ROUND(F180,0)</f>
        <v>9</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8.1</v>
      </c>
      <c r="G184" s="420" t="s">
        <v>226</v>
      </c>
      <c r="H184" s="110"/>
      <c r="I184" s="110"/>
      <c r="J184" s="110"/>
      <c r="K184" s="110"/>
      <c r="L184" s="110"/>
      <c r="M184" s="110"/>
    </row>
    <row r="185" spans="1:13" ht="15.75" thickBot="1">
      <c r="A185" s="110"/>
      <c r="B185" s="112" t="s">
        <v>200</v>
      </c>
      <c r="C185" s="421"/>
      <c r="D185" s="421"/>
      <c r="E185" s="421"/>
      <c r="F185" s="414">
        <f>ROUND(F184,0)</f>
        <v>8</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91" t="s">
        <v>819</v>
      </c>
      <c r="B34" s="597" t="s">
        <v>218</v>
      </c>
      <c r="C34" s="591" t="s">
        <v>27</v>
      </c>
      <c r="D34" s="599" t="s">
        <v>214</v>
      </c>
      <c r="E34" s="599" t="s">
        <v>215</v>
      </c>
      <c r="F34" s="599" t="s">
        <v>216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3" t="s">
        <v>819</v>
      </c>
      <c r="B61" s="596" t="s">
        <v>43</v>
      </c>
      <c r="C61" s="589" t="s">
        <v>28</v>
      </c>
      <c r="D61" s="62" t="s">
        <v>214</v>
      </c>
      <c r="E61" s="62" t="s">
        <v>215</v>
      </c>
      <c r="F61" s="62" t="s">
        <v>216</v>
      </c>
      <c r="G61" s="199"/>
    </row>
    <row r="62" spans="1:7" ht="12.75">
      <c r="A62" s="594"/>
      <c r="B62" s="594"/>
      <c r="C62" s="589"/>
      <c r="D62" s="63" t="s">
        <v>840</v>
      </c>
      <c r="E62" s="63" t="s">
        <v>840</v>
      </c>
      <c r="F62" s="63" t="s">
        <v>840</v>
      </c>
      <c r="G62" s="200"/>
    </row>
    <row r="63" spans="1:7" ht="12.75">
      <c r="A63" s="594"/>
      <c r="B63" s="594"/>
      <c r="C63" s="589"/>
      <c r="D63" s="64" t="s">
        <v>820</v>
      </c>
      <c r="E63" s="64" t="s">
        <v>820</v>
      </c>
      <c r="F63" s="64" t="s">
        <v>820</v>
      </c>
      <c r="G63" s="200"/>
    </row>
    <row r="64" spans="1:7" ht="13.5" thickBot="1">
      <c r="A64" s="595"/>
      <c r="B64" s="595"/>
      <c r="C64" s="590"/>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280</v>
      </c>
      <c r="B145" s="588"/>
      <c r="C145" s="588"/>
      <c r="D145" s="588"/>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2021-07-16T12:51:21Z</dcterms:modified>
  <cp:category/>
  <cp:version/>
  <cp:contentType/>
  <cp:contentStatus/>
</cp:coreProperties>
</file>