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420" activeTab="0"/>
  </bookViews>
  <sheets>
    <sheet name="Manure TA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<sst xmlns="http://schemas.openxmlformats.org/spreadsheetml/2006/main" count="60" uniqueCount="45">
  <si>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Type</t>
  </si>
  <si>
    <t>#/day/Au x</t>
  </si>
  <si>
    <t>24hrs/day /</t>
  </si>
  <si>
    <t>T/A</t>
  </si>
  <si>
    <t>Tons</t>
  </si>
  <si>
    <t>Acres</t>
  </si>
  <si>
    <t>Season</t>
  </si>
  <si>
    <t>(A U) x</t>
  </si>
  <si>
    <t>Animal Units</t>
  </si>
  <si>
    <t xml:space="preserve">Field </t>
  </si>
  <si>
    <t>ID</t>
  </si>
  <si>
    <t>Pasture x</t>
  </si>
  <si>
    <t>Days on pasture</t>
  </si>
  <si>
    <t xml:space="preserve">hours on </t>
  </si>
  <si>
    <t>pasture /</t>
  </si>
  <si>
    <t>2000# / T=</t>
  </si>
  <si>
    <t>total</t>
  </si>
  <si>
    <t>goat- does</t>
  </si>
  <si>
    <t>goat-bucks</t>
  </si>
  <si>
    <t>s/s</t>
  </si>
  <si>
    <t>cows/calves</t>
  </si>
  <si>
    <t>early fall</t>
  </si>
  <si>
    <t>late fall/winter</t>
  </si>
  <si>
    <t>horse</t>
  </si>
  <si>
    <t>mini</t>
  </si>
  <si>
    <t>winter</t>
  </si>
  <si>
    <t>all</t>
  </si>
  <si>
    <t>cows</t>
  </si>
  <si>
    <t>donkey</t>
  </si>
  <si>
    <t>calves</t>
  </si>
  <si>
    <t>Number</t>
  </si>
  <si>
    <t>Weight</t>
  </si>
  <si>
    <t>Total Weight</t>
  </si>
  <si>
    <t>AU</t>
  </si>
  <si>
    <t>mini horse</t>
  </si>
  <si>
    <t>goat- bucks</t>
  </si>
  <si>
    <t>goat-does</t>
  </si>
  <si>
    <t>P 1</t>
  </si>
  <si>
    <t>P 5 C</t>
  </si>
  <si>
    <t>P 6</t>
  </si>
  <si>
    <t>P 5 B</t>
  </si>
  <si>
    <t>P 5 A</t>
  </si>
  <si>
    <t>P 2</t>
  </si>
  <si>
    <t>P 3</t>
  </si>
  <si>
    <t>Reitz animal numbers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</si>
</sst>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0" fontId="0" fillId="0" borderId="13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0" fillId="0" borderId="2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4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5" xfId="0" applyFill="1" applyBorder="1" applyAlignment="1">
      <alignment/>
    </xf>
    <xf numFmtId="2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5" xfId="0" applyBorder="1" applyAlignment="1">
      <alignment/>
    </xf>
    <xf numFmtId="0" fontId="1" fillId="0" borderId="39" xfId="0" applyFont="1" applyBorder="1" applyAlignment="1">
      <alignment/>
    </xf>
    <xf numFmtId="170" fontId="0" fillId="0" borderId="37" xfId="0" applyNumberFormat="1" applyFill="1" applyBorder="1" applyAlignment="1">
      <alignment/>
    </xf>
    <xf numFmtId="2" fontId="1" fillId="0" borderId="37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170" fontId="0" fillId="0" borderId="29" xfId="0" applyNumberFormat="1" applyBorder="1" applyAlignment="1">
      <alignment/>
    </xf>
    <xf numFmtId="2" fontId="1" fillId="0" borderId="35" xfId="0" applyNumberFormat="1" applyFont="1" applyBorder="1" applyAlignment="1">
      <alignment horizontal="right"/>
    </xf>
    <xf numFmtId="0" fontId="1" fillId="0" borderId="39" xfId="0" applyFont="1" applyBorder="1" applyAlignment="1">
      <alignment horizontal="left"/>
    </xf>
    <xf numFmtId="170" fontId="0" fillId="0" borderId="0" xfId="0" applyNumberFormat="1" applyBorder="1" applyAlignment="1">
      <alignment/>
    </xf>
    <xf numFmtId="2" fontId="1" fillId="0" borderId="16" xfId="0" applyNumberFormat="1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170" fontId="0" fillId="0" borderId="42" xfId="0" applyNumberFormat="1" applyFill="1" applyBorder="1" applyAlignment="1">
      <alignment/>
    </xf>
    <xf numFmtId="2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44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SheetLayoutView="150" zoomScalePageLayoutView="0" workbookViewId="0" topLeftCell="A1">
      <selection activeCell="I33" sqref="I33"/>
    </sheetView>
  </sheetViews>
  <sheetFormatPr defaultColWidth="9.140625" defaultRowHeight="12.75"/>
  <cols>
    <col min="2" max="2" width="10.8515625" style="0" customWidth="1"/>
    <col min="3" max="3" width="10.57421875" style="0" customWidth="1"/>
    <col min="4" max="4" width="14.57421875" style="0" customWidth="1"/>
    <col min="5" max="5" width="14.28125" style="0" customWidth="1"/>
    <col min="6" max="6" width="18.7109375" style="0" customWidth="1"/>
    <col min="7" max="7" width="11.8515625" style="0" customWidth="1"/>
    <col min="8" max="8" width="13.140625" style="0" customWidth="1"/>
    <col min="9" max="9" width="15.421875" style="0" customWidth="1"/>
    <col min="10" max="10" width="14.8515625" style="0" customWidth="1"/>
    <col min="11" max="11" width="8.00390625" style="0" customWidth="1"/>
    <col min="12" max="12" width="8.421875" style="0" customWidth="1"/>
    <col min="13" max="13" width="8.00390625" style="0" customWidth="1"/>
    <col min="14" max="14" width="16.421875" style="0" customWidth="1"/>
  </cols>
  <sheetData>
    <row r="1" ht="15.75">
      <c r="B1" s="40" t="s">
        <v>44</v>
      </c>
    </row>
    <row r="2" ht="13.5" thickBot="1"/>
    <row r="3" spans="2:14" ht="16.5" thickTop="1">
      <c r="B3" s="82" t="s">
        <v>9</v>
      </c>
      <c r="C3" s="82" t="s">
        <v>0</v>
      </c>
      <c r="D3" s="82" t="s">
        <v>8</v>
      </c>
      <c r="E3" s="82" t="s">
        <v>1</v>
      </c>
      <c r="F3" s="82" t="s">
        <v>12</v>
      </c>
      <c r="G3" s="82" t="s">
        <v>13</v>
      </c>
      <c r="H3" s="82" t="s">
        <v>2</v>
      </c>
      <c r="I3" s="82" t="s">
        <v>15</v>
      </c>
      <c r="J3" s="82" t="s">
        <v>4</v>
      </c>
      <c r="K3" s="82" t="s">
        <v>5</v>
      </c>
      <c r="L3" s="82" t="s">
        <v>3</v>
      </c>
      <c r="M3" s="82" t="s">
        <v>3</v>
      </c>
      <c r="N3" s="82" t="s">
        <v>6</v>
      </c>
    </row>
    <row r="4" spans="2:14" ht="16.5" thickBot="1">
      <c r="B4" s="83" t="s">
        <v>10</v>
      </c>
      <c r="C4" s="83"/>
      <c r="D4" s="83" t="s">
        <v>7</v>
      </c>
      <c r="E4" s="83"/>
      <c r="F4" s="83" t="s">
        <v>11</v>
      </c>
      <c r="G4" s="83" t="s">
        <v>14</v>
      </c>
      <c r="H4" s="83"/>
      <c r="I4" s="83"/>
      <c r="J4" s="83"/>
      <c r="K4" s="83"/>
      <c r="L4" s="83"/>
      <c r="M4" s="83"/>
      <c r="N4" s="83"/>
    </row>
    <row r="5" spans="2:14" ht="13.5" thickTop="1">
      <c r="B5" s="23" t="s">
        <v>37</v>
      </c>
      <c r="C5" s="24" t="s">
        <v>23</v>
      </c>
      <c r="D5" s="25">
        <v>3.3</v>
      </c>
      <c r="E5" s="24">
        <v>40</v>
      </c>
      <c r="F5" s="24">
        <v>305</v>
      </c>
      <c r="G5" s="24">
        <v>20</v>
      </c>
      <c r="H5" s="24">
        <v>24</v>
      </c>
      <c r="I5" s="24">
        <v>2000</v>
      </c>
      <c r="J5" s="24">
        <f>(D5*E5*F5*G5/H5/I5)</f>
        <v>16.775</v>
      </c>
      <c r="K5" s="24">
        <v>12.1</v>
      </c>
      <c r="L5" s="24">
        <f>J5/K5</f>
        <v>1.3863636363636362</v>
      </c>
      <c r="M5" s="41">
        <f>L5</f>
        <v>1.3863636363636362</v>
      </c>
      <c r="N5" s="26"/>
    </row>
    <row r="6" spans="2:14" ht="12.75">
      <c r="B6" s="27"/>
      <c r="C6" s="11" t="s">
        <v>24</v>
      </c>
      <c r="D6" s="12">
        <v>0.2</v>
      </c>
      <c r="E6" s="11">
        <v>40</v>
      </c>
      <c r="F6" s="11">
        <v>305</v>
      </c>
      <c r="G6" s="11">
        <v>20</v>
      </c>
      <c r="H6" s="11">
        <v>24</v>
      </c>
      <c r="I6" s="11">
        <v>2000</v>
      </c>
      <c r="J6" s="11">
        <f>(D6*E6*F6*G6/H6/I6)</f>
        <v>1.0166666666666666</v>
      </c>
      <c r="K6" s="11">
        <v>12.1</v>
      </c>
      <c r="L6" s="11">
        <f>J6/K6</f>
        <v>0.08402203856749312</v>
      </c>
      <c r="M6" s="42">
        <f>L6</f>
        <v>0.08402203856749312</v>
      </c>
      <c r="N6" s="28"/>
    </row>
    <row r="7" spans="2:14" ht="12.75">
      <c r="B7" s="27"/>
      <c r="C7" s="14" t="s">
        <v>28</v>
      </c>
      <c r="D7" s="15">
        <v>0.6</v>
      </c>
      <c r="E7" s="11">
        <v>40</v>
      </c>
      <c r="F7" s="11">
        <v>305</v>
      </c>
      <c r="G7" s="11">
        <v>20</v>
      </c>
      <c r="H7" s="11">
        <v>24</v>
      </c>
      <c r="I7" s="15">
        <v>2000</v>
      </c>
      <c r="J7" s="15">
        <f>(D7*E7*F7*G7/H7/I7)</f>
        <v>3.05</v>
      </c>
      <c r="K7" s="12">
        <v>12.1</v>
      </c>
      <c r="L7" s="11">
        <v>0.0891812865497076</v>
      </c>
      <c r="M7" s="42">
        <f>L7</f>
        <v>0.0891812865497076</v>
      </c>
      <c r="N7" s="28"/>
    </row>
    <row r="8" spans="2:14" ht="13.5" thickBot="1">
      <c r="B8" s="27"/>
      <c r="C8" s="2"/>
      <c r="D8" s="21"/>
      <c r="E8" s="21"/>
      <c r="F8" s="21"/>
      <c r="G8" s="21"/>
      <c r="H8" s="21"/>
      <c r="I8" s="21"/>
      <c r="J8" s="21"/>
      <c r="K8" s="3"/>
      <c r="L8" s="13">
        <f>SUM(L5:L7)</f>
        <v>1.559566961480837</v>
      </c>
      <c r="M8" s="36">
        <f>L8</f>
        <v>1.559566961480837</v>
      </c>
      <c r="N8" s="37" t="s">
        <v>26</v>
      </c>
    </row>
    <row r="9" spans="2:14" ht="13.5" thickTop="1">
      <c r="B9" s="23" t="s">
        <v>38</v>
      </c>
      <c r="C9" s="24" t="s">
        <v>23</v>
      </c>
      <c r="D9" s="25">
        <v>3.3</v>
      </c>
      <c r="E9" s="24">
        <v>40</v>
      </c>
      <c r="F9" s="24">
        <v>62</v>
      </c>
      <c r="G9" s="24">
        <v>20</v>
      </c>
      <c r="H9" s="24">
        <v>24</v>
      </c>
      <c r="I9" s="24">
        <v>2000</v>
      </c>
      <c r="J9" s="24">
        <f>(D9*E9*F9*G9/H9/I9)</f>
        <v>3.41</v>
      </c>
      <c r="K9" s="24">
        <v>2.2</v>
      </c>
      <c r="L9" s="24">
        <f>J9/K9</f>
        <v>1.55</v>
      </c>
      <c r="M9" s="41">
        <f>L9</f>
        <v>1.55</v>
      </c>
      <c r="N9" s="26"/>
    </row>
    <row r="10" spans="2:14" ht="12.75">
      <c r="B10" s="27"/>
      <c r="C10" s="11" t="s">
        <v>24</v>
      </c>
      <c r="D10" s="12">
        <v>0.2</v>
      </c>
      <c r="E10" s="11">
        <v>40</v>
      </c>
      <c r="F10" s="11">
        <v>62</v>
      </c>
      <c r="G10" s="11">
        <v>20</v>
      </c>
      <c r="H10" s="11">
        <v>24</v>
      </c>
      <c r="I10" s="11">
        <v>2000</v>
      </c>
      <c r="J10" s="11">
        <f>(D10*E10*F10*G10/H10/I10)</f>
        <v>0.20666666666666667</v>
      </c>
      <c r="K10" s="11">
        <v>2.2</v>
      </c>
      <c r="L10" s="11">
        <f>J10/K10</f>
        <v>0.09393939393939393</v>
      </c>
      <c r="M10" s="42">
        <f>L10</f>
        <v>0.09393939393939393</v>
      </c>
      <c r="N10" s="28"/>
    </row>
    <row r="11" spans="2:14" ht="12.75">
      <c r="B11" s="27"/>
      <c r="C11" s="14" t="s">
        <v>28</v>
      </c>
      <c r="D11" s="15">
        <v>0.6</v>
      </c>
      <c r="E11" s="11">
        <v>40</v>
      </c>
      <c r="F11" s="11">
        <v>62</v>
      </c>
      <c r="G11" s="11">
        <v>20</v>
      </c>
      <c r="H11" s="11">
        <v>24</v>
      </c>
      <c r="I11" s="15">
        <v>2000</v>
      </c>
      <c r="J11" s="15">
        <f>(D11*E11*F11*G11/H11/I11)</f>
        <v>0.62</v>
      </c>
      <c r="K11" s="12">
        <v>2.2</v>
      </c>
      <c r="L11" s="11">
        <f>J11/K11</f>
        <v>0.2818181818181818</v>
      </c>
      <c r="M11" s="42">
        <f>L11</f>
        <v>0.2818181818181818</v>
      </c>
      <c r="N11" s="28"/>
    </row>
    <row r="12" spans="2:14" ht="13.5" thickBot="1">
      <c r="B12" s="29"/>
      <c r="C12" s="30"/>
      <c r="D12" s="31"/>
      <c r="E12" s="31"/>
      <c r="F12" s="31"/>
      <c r="G12" s="31"/>
      <c r="H12" s="31"/>
      <c r="I12" s="31"/>
      <c r="J12" s="31"/>
      <c r="K12" s="32"/>
      <c r="L12" s="33">
        <f>SUM(L9:L11)</f>
        <v>1.9257575757575758</v>
      </c>
      <c r="M12" s="34">
        <f>L12</f>
        <v>1.9257575757575758</v>
      </c>
      <c r="N12" s="35" t="s">
        <v>25</v>
      </c>
    </row>
    <row r="13" spans="2:14" s="6" customFormat="1" ht="14.25" thickBot="1" thickTop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9"/>
      <c r="N13" s="20"/>
    </row>
    <row r="14" spans="2:14" ht="13.5" thickTop="1">
      <c r="B14" s="23" t="s">
        <v>42</v>
      </c>
      <c r="C14" s="54" t="s">
        <v>20</v>
      </c>
      <c r="D14" s="55">
        <v>13.35</v>
      </c>
      <c r="E14" s="55">
        <v>60</v>
      </c>
      <c r="F14" s="55">
        <v>111</v>
      </c>
      <c r="G14" s="55">
        <v>24</v>
      </c>
      <c r="H14" s="55">
        <v>24</v>
      </c>
      <c r="I14" s="55">
        <v>2000</v>
      </c>
      <c r="J14" s="56">
        <f>(D14*E14*F14*G14/H14/I14)</f>
        <v>44.4555</v>
      </c>
      <c r="K14" s="56">
        <v>24.6</v>
      </c>
      <c r="L14" s="55">
        <f>J14/K14</f>
        <v>1.8071341463414634</v>
      </c>
      <c r="M14" s="45">
        <f>L14</f>
        <v>1.8071341463414634</v>
      </c>
      <c r="N14" s="46" t="s">
        <v>21</v>
      </c>
    </row>
    <row r="15" spans="2:14" ht="12.75">
      <c r="B15" s="27"/>
      <c r="C15" s="9"/>
      <c r="D15" s="7"/>
      <c r="E15" s="7"/>
      <c r="F15" s="7"/>
      <c r="G15" s="7"/>
      <c r="H15" s="7"/>
      <c r="I15" s="7"/>
      <c r="J15" s="7"/>
      <c r="K15" s="8"/>
      <c r="L15" s="7"/>
      <c r="M15" s="19"/>
      <c r="N15" s="57"/>
    </row>
    <row r="16" spans="2:14" ht="13.5" thickBot="1">
      <c r="B16" s="29"/>
      <c r="C16" s="58" t="s">
        <v>20</v>
      </c>
      <c r="D16" s="50">
        <v>13.35</v>
      </c>
      <c r="E16" s="50">
        <v>60</v>
      </c>
      <c r="F16" s="49">
        <v>45</v>
      </c>
      <c r="G16" s="49">
        <v>24</v>
      </c>
      <c r="H16" s="50">
        <v>24</v>
      </c>
      <c r="I16" s="50">
        <v>2000</v>
      </c>
      <c r="J16" s="49">
        <f>(D16*E16*F16*G16/H16/I16)</f>
        <v>18.0225</v>
      </c>
      <c r="K16" s="49">
        <v>24.6</v>
      </c>
      <c r="L16" s="59">
        <f>SUM(L16:L17)</f>
        <v>0.9552455357142858</v>
      </c>
      <c r="M16" s="52">
        <v>0.96</v>
      </c>
      <c r="N16" s="60" t="s">
        <v>22</v>
      </c>
    </row>
    <row r="17" spans="2:14" ht="14.25" thickBot="1" thickTop="1">
      <c r="B17" s="20"/>
      <c r="C17" s="10"/>
      <c r="D17" s="4"/>
      <c r="E17" s="4"/>
      <c r="F17" s="6"/>
      <c r="G17" s="6"/>
      <c r="H17" s="4"/>
      <c r="I17" s="4"/>
      <c r="J17" s="6"/>
      <c r="K17" s="6"/>
      <c r="L17" s="6"/>
      <c r="M17" s="18"/>
      <c r="N17" s="6"/>
    </row>
    <row r="18" spans="2:14" ht="13.5" thickTop="1">
      <c r="B18" s="23" t="s">
        <v>43</v>
      </c>
      <c r="C18" s="54" t="s">
        <v>20</v>
      </c>
      <c r="D18" s="55">
        <v>13.35</v>
      </c>
      <c r="E18" s="55">
        <v>60</v>
      </c>
      <c r="F18" s="55">
        <v>72</v>
      </c>
      <c r="G18" s="55">
        <v>24</v>
      </c>
      <c r="H18" s="55">
        <v>24</v>
      </c>
      <c r="I18" s="55">
        <v>2000</v>
      </c>
      <c r="J18" s="56">
        <f>(D18*E18*F18*G18/H18/I18)</f>
        <v>28.836</v>
      </c>
      <c r="K18" s="61">
        <v>24</v>
      </c>
      <c r="L18" s="55">
        <f>J18/K18</f>
        <v>1.2015</v>
      </c>
      <c r="M18" s="62">
        <f>L18</f>
        <v>1.2015</v>
      </c>
      <c r="N18" s="46" t="s">
        <v>21</v>
      </c>
    </row>
    <row r="19" spans="2:14" ht="12.75">
      <c r="B19" s="27"/>
      <c r="C19" s="9"/>
      <c r="D19" s="7"/>
      <c r="E19" s="7"/>
      <c r="F19" s="7"/>
      <c r="G19" s="7"/>
      <c r="H19" s="7"/>
      <c r="I19" s="7"/>
      <c r="J19" s="7"/>
      <c r="K19" s="16"/>
      <c r="L19" s="7"/>
      <c r="M19" s="19"/>
      <c r="N19" s="57"/>
    </row>
    <row r="20" spans="2:14" ht="13.5" thickBot="1">
      <c r="B20" s="29"/>
      <c r="C20" s="63" t="s">
        <v>20</v>
      </c>
      <c r="D20" s="50">
        <v>13.35</v>
      </c>
      <c r="E20" s="50">
        <v>60</v>
      </c>
      <c r="F20" s="49">
        <v>45</v>
      </c>
      <c r="G20" s="49">
        <v>24</v>
      </c>
      <c r="H20" s="50">
        <v>24</v>
      </c>
      <c r="I20" s="50">
        <v>2000</v>
      </c>
      <c r="J20" s="49">
        <f>(D20*E20*F20*G20/H20/I20)</f>
        <v>18.0225</v>
      </c>
      <c r="K20" s="64">
        <v>24</v>
      </c>
      <c r="L20" s="49">
        <f>SUM(L20:L30)</f>
        <v>1.2440406976744187</v>
      </c>
      <c r="M20" s="65">
        <v>1.24</v>
      </c>
      <c r="N20" s="66" t="s">
        <v>22</v>
      </c>
    </row>
    <row r="21" spans="2:14" ht="14.25" thickBot="1" thickTop="1">
      <c r="B21" s="22"/>
      <c r="C21" s="10"/>
      <c r="D21" s="4"/>
      <c r="E21" s="4"/>
      <c r="F21" s="6"/>
      <c r="G21" s="6"/>
      <c r="H21" s="4"/>
      <c r="I21" s="4"/>
      <c r="J21" s="6"/>
      <c r="K21" s="67"/>
      <c r="L21" s="6"/>
      <c r="M21" s="68"/>
      <c r="N21" s="69"/>
    </row>
    <row r="22" spans="2:14" ht="14.25" thickBot="1" thickTop="1">
      <c r="B22" s="70" t="s">
        <v>41</v>
      </c>
      <c r="C22" s="71" t="s">
        <v>27</v>
      </c>
      <c r="D22" s="72">
        <v>25.2</v>
      </c>
      <c r="E22" s="72">
        <v>60</v>
      </c>
      <c r="F22" s="72">
        <v>35</v>
      </c>
      <c r="G22" s="72">
        <v>6</v>
      </c>
      <c r="H22" s="72">
        <v>24</v>
      </c>
      <c r="I22" s="72">
        <v>2000</v>
      </c>
      <c r="J22" s="73">
        <f>(D22*E22*F22*G22/H22/I22)</f>
        <v>6.615</v>
      </c>
      <c r="K22" s="74">
        <v>1</v>
      </c>
      <c r="L22" s="72">
        <f>J22/K22</f>
        <v>6.615</v>
      </c>
      <c r="M22" s="75">
        <f>L22</f>
        <v>6.615</v>
      </c>
      <c r="N22" s="76" t="s">
        <v>19</v>
      </c>
    </row>
    <row r="23" spans="2:14" s="6" customFormat="1" ht="14.25" thickBot="1" thickTop="1">
      <c r="B23" s="20"/>
      <c r="C23" s="38"/>
      <c r="J23" s="4"/>
      <c r="K23" s="77"/>
      <c r="M23" s="39"/>
      <c r="N23" s="20"/>
    </row>
    <row r="24" spans="2:14" ht="14.25" thickBot="1" thickTop="1">
      <c r="B24" s="70" t="s">
        <v>40</v>
      </c>
      <c r="C24" s="71" t="s">
        <v>27</v>
      </c>
      <c r="D24" s="72">
        <v>25.2</v>
      </c>
      <c r="E24" s="72">
        <v>60</v>
      </c>
      <c r="F24" s="72">
        <v>57</v>
      </c>
      <c r="G24" s="72">
        <v>6</v>
      </c>
      <c r="H24" s="72">
        <v>24</v>
      </c>
      <c r="I24" s="72">
        <v>2000</v>
      </c>
      <c r="J24" s="73">
        <f>(D24*E24*F24*G24/H24/I24)</f>
        <v>10.773</v>
      </c>
      <c r="K24" s="73">
        <v>1.8</v>
      </c>
      <c r="L24" s="72">
        <f>J24/K24</f>
        <v>5.984999999999999</v>
      </c>
      <c r="M24" s="75">
        <f>L24</f>
        <v>5.984999999999999</v>
      </c>
      <c r="N24" s="76" t="s">
        <v>19</v>
      </c>
    </row>
    <row r="25" spans="2:14" s="6" customFormat="1" ht="14.25" thickBot="1" thickTop="1">
      <c r="B25" s="20"/>
      <c r="C25" s="38"/>
      <c r="J25" s="4"/>
      <c r="K25" s="4"/>
      <c r="M25" s="39"/>
      <c r="N25" s="20"/>
    </row>
    <row r="26" spans="2:14" ht="13.5" thickTop="1">
      <c r="B26" s="23" t="s">
        <v>39</v>
      </c>
      <c r="C26" s="43" t="s">
        <v>17</v>
      </c>
      <c r="D26" s="43">
        <v>1.5</v>
      </c>
      <c r="E26" s="43">
        <v>40</v>
      </c>
      <c r="F26" s="43">
        <v>365</v>
      </c>
      <c r="G26" s="43">
        <v>12</v>
      </c>
      <c r="H26" s="43">
        <v>24</v>
      </c>
      <c r="I26" s="43">
        <v>2000</v>
      </c>
      <c r="J26" s="44">
        <f>(D26*E26*F26*G26/H26/I26)</f>
        <v>5.475</v>
      </c>
      <c r="K26" s="43">
        <v>0.8</v>
      </c>
      <c r="L26" s="43">
        <f>J26/K26</f>
        <v>6.843749999999999</v>
      </c>
      <c r="M26" s="45">
        <f>L26</f>
        <v>6.843749999999999</v>
      </c>
      <c r="N26" s="46"/>
    </row>
    <row r="27" spans="2:14" ht="12.75">
      <c r="B27" s="27"/>
      <c r="C27" s="1" t="s">
        <v>18</v>
      </c>
      <c r="D27" s="1">
        <v>0.4</v>
      </c>
      <c r="E27" s="1">
        <v>40</v>
      </c>
      <c r="F27" s="1">
        <v>365</v>
      </c>
      <c r="G27" s="1">
        <v>12</v>
      </c>
      <c r="H27" s="1">
        <v>24</v>
      </c>
      <c r="I27" s="1">
        <v>2000</v>
      </c>
      <c r="J27" s="5">
        <f>(D27*E27*F27*G27/H27/I27)</f>
        <v>1.46</v>
      </c>
      <c r="K27" s="1">
        <v>0.8</v>
      </c>
      <c r="L27" s="1">
        <f>J27/K27</f>
        <v>1.825</v>
      </c>
      <c r="M27" s="17">
        <f>L27</f>
        <v>1.825</v>
      </c>
      <c r="N27" s="47"/>
    </row>
    <row r="28" spans="2:14" ht="13.5" thickBot="1">
      <c r="B28" s="29"/>
      <c r="C28" s="48"/>
      <c r="D28" s="49"/>
      <c r="E28" s="49"/>
      <c r="F28" s="49"/>
      <c r="G28" s="49"/>
      <c r="H28" s="49"/>
      <c r="I28" s="49"/>
      <c r="J28" s="49"/>
      <c r="K28" s="50"/>
      <c r="L28" s="51">
        <f>SUM(L26:L27)</f>
        <v>8.66875</v>
      </c>
      <c r="M28" s="52">
        <f>L28</f>
        <v>8.66875</v>
      </c>
      <c r="N28" s="53" t="s">
        <v>16</v>
      </c>
    </row>
    <row r="29" spans="2:14" ht="13.5" thickTop="1">
      <c r="B29" s="78"/>
      <c r="C29" s="79"/>
      <c r="D29" s="80"/>
      <c r="E29" s="80"/>
      <c r="F29" s="80"/>
      <c r="G29" s="80"/>
      <c r="H29" s="80"/>
      <c r="I29" s="80"/>
      <c r="J29" s="79"/>
      <c r="K29" s="79"/>
      <c r="L29" s="80"/>
      <c r="M29" s="81"/>
      <c r="N29" s="80"/>
    </row>
    <row r="30" spans="2:14" ht="12.75">
      <c r="B30" s="6"/>
      <c r="C30" s="10"/>
      <c r="D30" s="4"/>
      <c r="E30" s="4"/>
      <c r="F30" s="6"/>
      <c r="G30" s="6"/>
      <c r="H30" s="4"/>
      <c r="I30" s="4"/>
      <c r="J30" s="6"/>
      <c r="K30" s="6"/>
      <c r="L30" s="6"/>
      <c r="M30" s="6"/>
      <c r="N30" s="6"/>
    </row>
    <row r="31" spans="2:14" ht="12.75">
      <c r="B31" s="6"/>
      <c r="C31" s="10" t="s">
        <v>0</v>
      </c>
      <c r="D31" s="4" t="s">
        <v>30</v>
      </c>
      <c r="E31" s="4" t="s">
        <v>31</v>
      </c>
      <c r="F31" s="4" t="s">
        <v>32</v>
      </c>
      <c r="G31" s="4" t="s">
        <v>33</v>
      </c>
      <c r="H31" s="4"/>
      <c r="I31" s="4"/>
      <c r="J31" s="6"/>
      <c r="K31" s="6"/>
      <c r="L31" s="6"/>
      <c r="M31" s="6"/>
      <c r="N31" s="6"/>
    </row>
    <row r="32" spans="2:14" ht="12.75">
      <c r="B32" s="6"/>
      <c r="C32" s="10" t="s">
        <v>23</v>
      </c>
      <c r="D32" s="4">
        <v>3</v>
      </c>
      <c r="E32" s="4">
        <v>1100</v>
      </c>
      <c r="F32" s="6">
        <f>D32*E32</f>
        <v>3300</v>
      </c>
      <c r="G32" s="6">
        <f>F32/1000</f>
        <v>3.3</v>
      </c>
      <c r="H32" s="4"/>
      <c r="I32" s="4"/>
      <c r="J32" s="6"/>
      <c r="K32" s="6"/>
      <c r="L32" s="6"/>
      <c r="M32" s="6"/>
      <c r="N32" s="6"/>
    </row>
    <row r="33" spans="2:14" ht="12.75">
      <c r="B33" s="6"/>
      <c r="C33" s="10" t="s">
        <v>34</v>
      </c>
      <c r="D33" s="4">
        <v>1</v>
      </c>
      <c r="E33" s="4">
        <v>200</v>
      </c>
      <c r="F33" s="6">
        <f>D33*E33</f>
        <v>200</v>
      </c>
      <c r="G33" s="6">
        <f>F33/1000</f>
        <v>0.2</v>
      </c>
      <c r="H33" s="4"/>
      <c r="I33" s="4"/>
      <c r="J33" s="6"/>
      <c r="K33" s="6"/>
      <c r="L33" s="6"/>
      <c r="M33" s="6"/>
      <c r="N33" s="6"/>
    </row>
    <row r="34" spans="2:14" ht="12.75">
      <c r="B34" s="6"/>
      <c r="C34" s="10" t="s">
        <v>28</v>
      </c>
      <c r="D34" s="4">
        <v>1</v>
      </c>
      <c r="E34" s="4">
        <v>600</v>
      </c>
      <c r="F34" s="6">
        <f>D34*E34</f>
        <v>600</v>
      </c>
      <c r="G34" s="6">
        <f>F34/1000</f>
        <v>0.6</v>
      </c>
      <c r="H34" s="4"/>
      <c r="I34" s="4"/>
      <c r="J34" s="6"/>
      <c r="K34" s="6"/>
      <c r="L34" s="6"/>
      <c r="M34" s="6"/>
      <c r="N34" s="6"/>
    </row>
    <row r="35" spans="2:14" ht="12.75">
      <c r="B35" s="6"/>
      <c r="C35" s="10"/>
      <c r="D35" s="4"/>
      <c r="E35" s="4"/>
      <c r="F35" s="6"/>
      <c r="G35" s="20">
        <f>SUM(G32:G34)</f>
        <v>4.1</v>
      </c>
      <c r="H35" s="4"/>
      <c r="I35" s="4"/>
      <c r="J35" s="6"/>
      <c r="K35" s="6"/>
      <c r="L35" s="6"/>
      <c r="M35" s="6"/>
      <c r="N35" s="6"/>
    </row>
    <row r="36" spans="2:14" ht="12.75">
      <c r="B36" s="6"/>
      <c r="C36" s="10"/>
      <c r="D36" s="4"/>
      <c r="E36" s="4"/>
      <c r="F36" s="6"/>
      <c r="G36" s="20"/>
      <c r="H36" s="4"/>
      <c r="I36" s="4"/>
      <c r="J36" s="6"/>
      <c r="K36" s="6"/>
      <c r="L36" s="6"/>
      <c r="M36" s="6"/>
      <c r="N36" s="6"/>
    </row>
    <row r="37" spans="2:14" ht="12.75">
      <c r="B37" s="6"/>
      <c r="C37" s="10" t="s">
        <v>36</v>
      </c>
      <c r="D37" s="4">
        <v>10</v>
      </c>
      <c r="E37" s="4">
        <v>150</v>
      </c>
      <c r="F37" s="6">
        <f>D37*E37</f>
        <v>1500</v>
      </c>
      <c r="G37" s="6">
        <f>F37/1000</f>
        <v>1.5</v>
      </c>
      <c r="H37" s="4"/>
      <c r="I37" s="4"/>
      <c r="J37" s="6"/>
      <c r="K37" s="6"/>
      <c r="L37" s="6"/>
      <c r="M37" s="6"/>
      <c r="N37" s="6"/>
    </row>
    <row r="38" spans="2:14" ht="12.75">
      <c r="B38" s="6"/>
      <c r="C38" s="10" t="s">
        <v>35</v>
      </c>
      <c r="D38" s="4">
        <v>2</v>
      </c>
      <c r="E38" s="4">
        <v>200</v>
      </c>
      <c r="F38" s="6">
        <f>D38*E38</f>
        <v>400</v>
      </c>
      <c r="G38" s="6">
        <f>F38/1000</f>
        <v>0.4</v>
      </c>
      <c r="H38" s="4"/>
      <c r="I38" s="4"/>
      <c r="J38" s="6"/>
      <c r="K38" s="6"/>
      <c r="L38" s="6"/>
      <c r="M38" s="6"/>
      <c r="N38" s="6"/>
    </row>
    <row r="39" spans="2:14" ht="12.75">
      <c r="B39" s="6"/>
      <c r="C39" s="10"/>
      <c r="D39" s="4"/>
      <c r="E39" s="4"/>
      <c r="F39" s="6"/>
      <c r="G39" s="20">
        <f>SUM(G37:G38)</f>
        <v>1.9</v>
      </c>
      <c r="H39" s="4"/>
      <c r="I39" s="4"/>
      <c r="J39" s="6"/>
      <c r="K39" s="6"/>
      <c r="L39" s="6"/>
      <c r="M39" s="6"/>
      <c r="N39" s="6"/>
    </row>
    <row r="40" spans="2:14" ht="12.75">
      <c r="B40" s="6"/>
      <c r="C40" s="10"/>
      <c r="D40" s="4"/>
      <c r="E40" s="4"/>
      <c r="F40" s="6"/>
      <c r="G40" s="6"/>
      <c r="H40" s="4"/>
      <c r="I40" s="4"/>
      <c r="J40" s="6"/>
      <c r="K40" s="6"/>
      <c r="L40" s="6"/>
      <c r="M40" s="6"/>
      <c r="N40" s="6"/>
    </row>
    <row r="41" spans="2:14" ht="12.75">
      <c r="B41" s="6"/>
      <c r="C41" s="10" t="s">
        <v>27</v>
      </c>
      <c r="D41" s="4">
        <v>18</v>
      </c>
      <c r="E41" s="4">
        <v>1400</v>
      </c>
      <c r="F41" s="6">
        <f>D41*E41</f>
        <v>25200</v>
      </c>
      <c r="G41" s="6">
        <f>F41/1000</f>
        <v>25.2</v>
      </c>
      <c r="H41" s="4"/>
      <c r="I41" s="4"/>
      <c r="J41" s="6"/>
      <c r="K41" s="6"/>
      <c r="L41" s="6"/>
      <c r="M41" s="6"/>
      <c r="N41" s="6"/>
    </row>
    <row r="42" spans="2:14" ht="12.75">
      <c r="B42" s="6"/>
      <c r="C42" s="10" t="s">
        <v>29</v>
      </c>
      <c r="D42" s="4">
        <v>5</v>
      </c>
      <c r="E42" s="4">
        <v>300</v>
      </c>
      <c r="F42" s="6">
        <f>D42*E42</f>
        <v>1500</v>
      </c>
      <c r="G42" s="6">
        <f>F42/1000</f>
        <v>1.5</v>
      </c>
      <c r="H42" s="4"/>
      <c r="I42" s="4"/>
      <c r="J42" s="6"/>
      <c r="K42" s="6"/>
      <c r="L42" s="6"/>
      <c r="M42" s="6"/>
      <c r="N42" s="6"/>
    </row>
    <row r="43" spans="2:14" ht="12.75">
      <c r="B43" s="6"/>
      <c r="C43" s="10"/>
      <c r="D43" s="4"/>
      <c r="E43" s="4"/>
      <c r="F43" s="6"/>
      <c r="G43" s="20">
        <f>SUM(G41:G42)</f>
        <v>26.7</v>
      </c>
      <c r="H43" s="4"/>
      <c r="I43" s="4"/>
      <c r="J43" s="6"/>
      <c r="K43" s="6"/>
      <c r="L43" s="6"/>
      <c r="M43" s="6"/>
      <c r="N43" s="6"/>
    </row>
    <row r="44" spans="2:14" ht="12.75">
      <c r="B44" s="6"/>
      <c r="C44" s="10"/>
      <c r="D44" s="4"/>
      <c r="E44" s="4"/>
      <c r="F44" s="6"/>
      <c r="G44" s="6"/>
      <c r="H44" s="4"/>
      <c r="I44" s="4"/>
      <c r="J44" s="6"/>
      <c r="K44" s="6"/>
      <c r="L44" s="6"/>
      <c r="M44" s="6"/>
      <c r="N44" s="6"/>
    </row>
    <row r="45" spans="2:14" ht="12.75">
      <c r="B45" s="6"/>
      <c r="C45" s="10"/>
      <c r="D45" s="4"/>
      <c r="E45" s="4"/>
      <c r="F45" s="6"/>
      <c r="G45" s="6"/>
      <c r="H45" s="4"/>
      <c r="I45" s="4"/>
      <c r="J45" s="6"/>
      <c r="K45" s="6"/>
      <c r="L45" s="6"/>
      <c r="M45" s="6"/>
      <c r="N45" s="6"/>
    </row>
    <row r="46" spans="2:14" ht="12.75">
      <c r="B46" s="6"/>
      <c r="C46" s="10"/>
      <c r="D46" s="4"/>
      <c r="E46" s="4"/>
      <c r="F46" s="6"/>
      <c r="G46" s="6"/>
      <c r="H46" s="4"/>
      <c r="I46" s="4"/>
      <c r="J46" s="6"/>
      <c r="K46" s="6"/>
      <c r="L46" s="6"/>
      <c r="M46" s="6"/>
      <c r="N46" s="6"/>
    </row>
    <row r="47" spans="2:14" ht="12.75">
      <c r="B47" s="6"/>
      <c r="C47" s="10"/>
      <c r="D47" s="4"/>
      <c r="E47" s="4"/>
      <c r="F47" s="6"/>
      <c r="G47" s="6"/>
      <c r="H47" s="4"/>
      <c r="I47" s="4"/>
      <c r="J47" s="6"/>
      <c r="K47" s="6"/>
      <c r="L47" s="6"/>
      <c r="M47" s="6"/>
      <c r="N47" s="6"/>
    </row>
    <row r="48" spans="2:14" ht="12.75">
      <c r="B48" s="6"/>
      <c r="C48" s="10"/>
      <c r="D48" s="4"/>
      <c r="E48" s="4"/>
      <c r="F48" s="6"/>
      <c r="G48" s="6"/>
      <c r="H48" s="4"/>
      <c r="I48" s="4"/>
      <c r="J48" s="6"/>
      <c r="K48" s="6"/>
      <c r="L48" s="6"/>
      <c r="M48" s="6"/>
      <c r="N48" s="6"/>
    </row>
    <row r="49" spans="2:14" ht="12.75">
      <c r="B49" s="6"/>
      <c r="C49" s="10"/>
      <c r="D49" s="4"/>
      <c r="E49" s="4"/>
      <c r="F49" s="6"/>
      <c r="G49" s="6"/>
      <c r="H49" s="4"/>
      <c r="I49" s="4"/>
      <c r="J49" s="6"/>
      <c r="K49" s="6"/>
      <c r="L49" s="6"/>
      <c r="M49" s="6"/>
      <c r="N49" s="6"/>
    </row>
    <row r="50" spans="2:14" ht="12.75">
      <c r="B50" s="6"/>
      <c r="C50" s="4"/>
      <c r="L50" s="6"/>
      <c r="M50" s="6"/>
      <c r="N50" s="6"/>
    </row>
  </sheetData>
  <sheetProtection/>
  <printOptions/>
  <pageMargins left="0.75" right="0.75" top="1" bottom="1" header="0.5" footer="0.5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2015-06-09T17:25:44Z</cp:lastPrinted>
  <dcterms:created xsi:type="dcterms:W3CDTF">2011-08-29T15:05:53Z</dcterms:created>
  <dcterms:modified xsi:type="dcterms:W3CDTF">2021-08-12T13:02:01Z</dcterms:modified>
  <cp:category/>
  <cp:version/>
  <cp:contentType/>
  <cp:contentStatus/>
</cp:coreProperties>
</file>