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G145" i="4" s="1"/>
  <c r="K145" i="4" s="1"/>
  <c r="L145" i="4" s="1"/>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F157" i="4"/>
  <c r="K157" i="4" s="1"/>
  <c r="K158" i="4" l="1"/>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<sst xmlns="http://schemas.openxmlformats.org/spreadsheetml/2006/main" count="1890" uniqueCount="881">
  <si>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</si>
  <si>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</si>
  <si>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</si>
  <si>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</si>
  <si>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</si>
  <si>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</si>
  <si>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</si>
  <si>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</si>
  <si>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</si>
  <si>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</si>
  <si>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</si>
  <si>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</si>
  <si>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</si>
  <si>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</si>
  <si>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</si>
  <si>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</si>
  <si>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</si>
  <si>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</si>
  <si>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</si>
  <si>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</si>
  <si>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</si>
  <si>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</si>
  <si>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</si>
  <si>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</si>
  <si>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</si>
  <si>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</si>
  <si>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</si>
  <si>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</si>
  <si>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</si>
  <si>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</si>
  <si>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</si>
  <si>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</si>
  <si>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</si>
  <si>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</si>
  <si>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</si>
  <si>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</si>
  <si>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</si>
  <si>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</si>
  <si>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</si>
  <si>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</si>
  <si>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</si>
  <si>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</si>
  <si>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</si>
  <si>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</si>
  <si>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</si>
  <si>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</si>
  <si>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</si>
  <si>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</si>
  <si>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</si>
  <si>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</si>
  <si>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</si>
  <si>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</si>
  <si>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</si>
  <si>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</si>
  <si>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</si>
  <si>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</si>
  <si>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</si>
  <si>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</si>
  <si>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</si>
  <si>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</si>
  <si>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</si>
  <si>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</si>
  <si>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</si>
  <si>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</si>
  <si>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</si>
  <si>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</si>
  <si>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</si>
  <si>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</si>
  <si>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</si>
  <si>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</si>
  <si>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</si>
  <si>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</si>
  <si>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</si>
  <si>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</si>
  <si>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</si>
  <si>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</si>
  <si>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</si>
  <si>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</si>
  <si>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</si>
  <si>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</si>
  <si>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</si>
  <si>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</si>
  <si>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</si>
  <si>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</si>
  <si>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</si>
  <si>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</si>
  <si>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</si>
  <si>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</si>
  <si>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</si>
  <si>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</si>
  <si>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</si>
  <si>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</si>
  <si>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</si>
  <si>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</si>
  <si>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</si>
  <si>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</si>
  <si>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</si>
  <si>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</si>
  <si>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</si>
  <si>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</si>
  <si>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</si>
  <si>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</si>
  <si>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</si>
  <si>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</si>
  <si>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</si>
  <si>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</si>
  <si>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</si>
  <si>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</si>
  <si>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</si>
  <si>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</si>
  <si>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</si>
  <si>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</si>
  <si>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</si>
  <si>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</si>
  <si>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</si>
  <si>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</si>
  <si>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</si>
  <si>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</si>
  <si>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</si>
  <si>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</si>
  <si>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</si>
  <si>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</si>
  <si>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</si>
  <si>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</si>
  <si>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</si>
  <si>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</si>
  <si>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</si>
  <si>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</si>
  <si>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</si>
  <si>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</si>
  <si>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</si>
  <si>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</si>
  <si>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</si>
  <si>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</si>
  <si>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</si>
  <si>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</si>
  <si>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</si>
  <si>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</si>
  <si>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</si>
  <si>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</si>
  <si>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</si>
  <si>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</si>
  <si>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</si>
  <si>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</si>
  <si>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</si>
  <si>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</si>
  <si>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</si>
  <si>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</si>
  <si>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</si>
  <si>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</si>
  <si>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</si>
  <si>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</si>
  <si>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</si>
  <si>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</si>
  <si>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</si>
  <si>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</si>
  <si>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</si>
  <si>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</si>
  <si>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</si>
  <si>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</si>
  <si>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</si>
  <si>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</si>
  <si>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</si>
  <si>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</si>
  <si>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</si>
  <si>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</si>
  <si>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</si>
  <si>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</si>
  <si>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</si>
  <si>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</si>
  <si>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</si>
  <si>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</si>
  <si>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</si>
  <si>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</si>
  <si>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</si>
  <si>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</si>
  <si>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</si>
  <si>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</si>
  <si>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</si>
  <si>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</si>
  <si>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</si>
  <si>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</si>
  <si>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</si>
  <si>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</si>
  <si>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</si>
  <si>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</si>
  <si>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</si>
  <si>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</si>
  <si>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</si>
  <si>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</si>
  <si>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</si>
  <si>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</si>
  <si>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</si>
  <si>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</si>
  <si>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</si>
  <si>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</si>
  <si>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</si>
  <si>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</si>
  <si>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</si>
  <si>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</si>
  <si>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</si>
  <si>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</si>
  <si>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</si>
  <si>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</si>
  <si>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</si>
  <si>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</si>
  <si>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</si>
  <si>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</si>
  <si>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</si>
  <si>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</si>
  <si>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</si>
  <si>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</si>
  <si>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</si>
  <si>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</si>
  <si>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</si>
  <si>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</si>
  <si>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</si>
  <si>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</si>
  <si>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</si>
  <si>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</si>
  <si>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</si>
  <si>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</si>
  <si>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</si>
  <si>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</si>
  <si>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</si>
  <si>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</si>
  <si>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</si>
  <si>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</si>
  <si>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</si>
  <si>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</si>
  <si>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</si>
  <si>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</si>
  <si>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</si>
  <si>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</si>
  <si>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</si>
  <si>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</si>
  <si>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</si>
  <si>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</si>
  <si>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</si>
  <si>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</si>
  <si>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</si>
  <si>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</si>
  <si>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</si>
  <si>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</si>
  <si>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</si>
  <si>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</si>
  <si>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</si>
  <si>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</si>
  <si>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</si>
  <si>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</si>
  <si>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</si>
  <si>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</si>
  <si>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</si>
  <si>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</si>
  <si>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</si>
  <si>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</si>
  <si>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</si>
  <si>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</si>
  <si>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</si>
  <si>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</si>
  <si>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</si>
  <si>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</si>
  <si>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</si>
  <si>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</si>
  <si>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</si>
  <si>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</si>
  <si>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</si>
  <si>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</si>
  <si>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</si>
  <si>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</si>
  <si>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</si>
  <si>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</si>
  <si>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</si>
  <si>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</si>
  <si>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</si>
  <si>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</si>
  <si>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</si>
  <si>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</si>
  <si>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</si>
  <si>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</si>
  <si>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</si>
  <si>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</si>
  <si>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</si>
  <si>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</si>
  <si>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</si>
  <si>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</si>
  <si>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</si>
  <si>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</si>
  <si>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</si>
  <si>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</si>
  <si>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</si>
  <si>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</si>
  <si>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</si>
  <si>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</si>
  <si>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</si>
  <si>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</si>
  <si>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</si>
  <si>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</si>
  <si>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</si>
  <si>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</si>
  <si>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</si>
  <si>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</si>
  <si>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</si>
  <si>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</si>
  <si>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</si>
  <si>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</si>
  <si>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</si>
  <si>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</si>
  <si>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</si>
  <si>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</si>
  <si>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</si>
  <si>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</si>
  <si>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</si>
  <si>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</si>
  <si>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</si>
  <si>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</si>
  <si>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</si>
  <si>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</si>
  <si>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</si>
  <si>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</si>
  <si>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</si>
  <si>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</si>
  <si>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</si>
  <si>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</si>
  <si>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</si>
  <si>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</si>
  <si>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</si>
  <si>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</si>
  <si>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</si>
  <si>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</si>
  <si>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</si>
  <si>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</si>
  <si>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</si>
  <si>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</si>
  <si>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</si>
  <si>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</si>
  <si>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</si>
  <si>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</si>
  <si>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</si>
  <si>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</si>
  <si>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</si>
  <si>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</si>
  <si>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</si>
  <si>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</si>
  <si>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</si>
  <si>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</si>
  <si>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</si>
  <si>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</si>
  <si>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</si>
  <si>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</si>
  <si>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</si>
  <si>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</si>
  <si>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</si>
  <si>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</si>
  <si>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</si>
  <si>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</si>
  <si>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</si>
  <si>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</si>
  <si>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</si>
  <si>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</si>
  <si>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</si>
  <si>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</si>
  <si>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</si>
  <si>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</si>
  <si>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</si>
  <si>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</si>
  <si>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</si>
  <si>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</si>
  <si>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</si>
  <si>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</si>
  <si>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</si>
  <si>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</si>
  <si>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</si>
  <si>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</si>
  <si>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</si>
  <si>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</si>
  <si>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</si>
  <si>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</si>
  <si>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</si>
  <si>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</si>
  <si>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</si>
  <si>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</si>
  <si>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</si>
  <si>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</si>
  <si>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</si>
  <si>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</si>
  <si>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</si>
  <si>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</si>
  <si>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</si>
  <si>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</si>
  <si>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</si>
  <si>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</si>
  <si>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</si>
  <si>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</si>
  <si>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</si>
  <si>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</si>
  <si>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</si>
  <si>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</si>
  <si>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</si>
  <si>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</si>
  <si>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</si>
  <si>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</si>
  <si>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</si>
  <si>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</si>
  <si>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</si>
  <si>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</si>
  <si>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</si>
  <si>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</si>
  <si>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</si>
  <si>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</si>
  <si>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</si>
  <si>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</si>
  <si>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</si>
  <si>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</si>
  <si>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</si>
  <si>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</si>
  <si>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</si>
  <si>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</si>
  <si>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</si>
  <si>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</si>
  <si>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</si>
  <si>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</si>
  <si>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</si>
  <si>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</si>
  <si>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</si>
  <si>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</si>
  <si>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</si>
  <si>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</si>
  <si>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</si>
  <si>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</si>
  <si>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</si>
  <si>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</si>
  <si>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</si>
  <si>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</si>
  <si>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</si>
  <si>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</si>
  <si>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</si>
  <si>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</si>
  <si>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</si>
  <si>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</si>
  <si>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</si>
  <si>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</si>
  <si>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</si>
  <si>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</si>
  <si>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</si>
  <si>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</si>
  <si>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</si>
  <si>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</si>
  <si>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</si>
  <si>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</si>
  <si>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</si>
  <si>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</si>
  <si>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</si>
  <si>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</si>
  <si>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</si>
  <si>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</si>
  <si>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</si>
  <si>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</si>
  <si>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</si>
  <si>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</si>
  <si>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</si>
  <si>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</si>
  <si>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</si>
  <si>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</si>
  <si>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</si>
  <si>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</si>
  <si>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</si>
  <si>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</si>
  <si>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</si>
  <si>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</si>
  <si>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</si>
  <si>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</si>
  <si>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</si>
  <si>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</si>
  <si>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</si>
  <si>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</si>
  <si>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</si>
  <si>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</si>
  <si>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</si>
  <si>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</si>
  <si>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</si>
  <si>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</si>
  <si>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</si>
  <si>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</si>
  <si>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</si>
  <si>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</si>
  <si>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</si>
  <si>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</si>
  <si>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</si>
  <si>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</si>
  <si>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</si>
  <si>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</si>
  <si>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</si>
  <si>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</si>
  <si>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</si>
  <si>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</si>
  <si>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</si>
  <si>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</si>
  <si>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</si>
  <si>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</si>
  <si>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</si>
  <si>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</si>
  <si>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</si>
  <si>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</si>
  <si>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</si>
  <si>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</si>
  <si>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</si>
  <si>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</si>
  <si>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</si>
  <si>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</si>
  <si>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</si>
  <si>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</si>
  <si>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</si>
  <si>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</si>
  <si>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</si>
  <si>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</si>
  <si>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</si>
  <si>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</si>
  <si>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</si>
  <si>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</si>
  <si>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</si>
  <si>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</si>
  <si>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</si>
  <si>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</si>
  <si>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</si>
  <si>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</si>
  <si>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</si>
  <si>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</si>
  <si>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</si>
  <si>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</si>
  <si>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</si>
  <si>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</si>
  <si>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</si>
  <si>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</si>
  <si>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</si>
  <si>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</si>
  <si>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</si>
  <si>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</si>
  <si>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</si>
  <si>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</si>
  <si>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</si>
  <si>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</si>
  <si>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</si>
  <si>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</si>
  <si>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</si>
  <si>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</si>
  <si>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</si>
  <si>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</si>
  <si>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</si>
  <si>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</si>
  <si>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</si>
  <si>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</si>
  <si>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</si>
  <si>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</si>
  <si>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</si>
  <si>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</si>
  <si>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</si>
  <si>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</si>
  <si>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</si>
  <si>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</si>
  <si>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</si>
  <si>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</si>
  <si>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</si>
  <si>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</si>
  <si>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</si>
  <si>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</si>
  <si>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</si>
  <si>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</si>
  <si>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</si>
  <si>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</si>
  <si>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</si>
  <si>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</si>
  <si>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</si>
  <si>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</si>
  <si>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</si>
  <si>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</si>
  <si>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</si>
  <si>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</si>
  <si>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</si>
  <si>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</si>
  <si>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</si>
  <si>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</si>
  <si>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</si>
  <si>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</si>
  <si>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</si>
  <si>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</si>
  <si>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</si>
  <si>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</si>
  <si>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</si>
  <si>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</si>
  <si>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</si>
  <si>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</si>
  <si>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</si>
  <si>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</si>
  <si>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</si>
  <si>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</si>
  <si>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</si>
  <si>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</si>
  <si>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</si>
  <si>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</si>
  <si>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</si>
  <si>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</si>
  <si>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</si>
  <si>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</si>
  <si>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</si>
  <si>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</si>
  <si>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</si>
  <si>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</si>
  <si>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</si>
  <si>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</si>
  <si>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</si>
  <si>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</si>
  <si>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</si>
  <si>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</si>
  <si>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</si>
  <si>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</si>
  <si>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</si>
  <si>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</si>
  <si>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</si>
  <si>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</si>
  <si>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</si>
  <si>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</si>
  <si>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</si>
  <si>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</si>
  <si>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</si>
  <si>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</si>
  <si>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</si>
  <si>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</si>
  <si>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</si>
  <si>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</si>
  <si>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</si>
  <si>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</si>
  <si>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</si>
  <si>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</si>
  <si>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</si>
  <si>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</si>
  <si>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</si>
  <si>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</si>
  <si>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</si>
  <si>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</si>
  <si>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</si>
  <si>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</si>
  <si>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</si>
  <si>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</si>
  <si>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</si>
  <si>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</si>
  <si>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</si>
  <si>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</si>
  <si>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</si>
  <si>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</si>
  <si>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</si>
  <si>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</si>
  <si>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</si>
  <si>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</si>
  <si>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</si>
  <si>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</si>
  <si>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</si>
  <si>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</si>
  <si>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</si>
  <si>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</si>
  <si>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</si>
  <si>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</si>
  <si>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</si>
  <si>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</si>
  <si>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</si>
  <si>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</si>
  <si>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</si>
  <si>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</si>
  <si>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</si>
  <si>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</si>
  <si>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</si>
  <si>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</si>
  <si>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</si>
  <si>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</si>
  <si>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</si>
  <si>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</si>
  <si>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</si>
  <si>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</si>
  <si>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</si>
  <si>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</si>
  <si>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</si>
  <si>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</si>
  <si>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</si>
  <si>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</si>
  <si>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</si>
  <si>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</si>
  <si>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</si>
  <si>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</si>
  <si>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</si>
  <si>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</si>
  <si>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</si>
  <si>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</si>
  <si>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</si>
  <si>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</si>
  <si>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</si>
  <si>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</si>
  <si>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</si>
  <si>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</si>
  <si>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</si>
  <si>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</si>
  <si>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</si>
  <si>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</si>
  <si>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</si>
  <si>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</si>
  <si>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</si>
  <si>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</si>
  <si>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</si>
  <si>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</si>
  <si>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</si>
  <si>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</si>
  <si>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</si>
  <si>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</si>
  <si>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</si>
  <si>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</si>
  <si>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</si>
  <si>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</si>
  <si>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</si>
  <si>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</si>
  <si>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</si>
  <si>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</si>
  <si>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</si>
  <si>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</si>
  <si>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</si>
  <si>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</si>
  <si>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</si>
  <si>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</si>
  <si>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</si>
  <si>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</si>
  <si>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</si>
  <si>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</si>
  <si>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</si>
  <si>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</si>
  <si>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</si>
  <si>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</si>
  <si>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</si>
  <si>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</si>
  <si>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</si>
  <si>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</si>
  <si>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</si>
  <si>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</si>
  <si>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</si>
  <si>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</si>
  <si>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</si>
  <si>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</si>
  <si>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</si>
  <si>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</si>
  <si>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</si>
  <si>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</si>
  <si>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</si>
  <si>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</si>
  <si>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</si>
  <si>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</si>
  <si>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</si>
  <si>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</si>
  <si>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</si>
  <si>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</si>
  <si>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</si>
  <si>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</si>
  <si>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</si>
  <si>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</si>
  <si>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</si>
  <si>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</si>
  <si>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</si>
  <si>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</si>
  <si>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</si>
  <si>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</si>
  <si>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</si>
  <si>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</si>
  <si>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</si>
  <si>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</si>
  <si>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</si>
  <si>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</si>
  <si>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</si>
  <si>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</si>
  <si>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</si>
  <si>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</si>
  <si>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</si>
  <si>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</si>
  <si>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</si>
  <si>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</si>
  <si>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</si>
  <si>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</si>
  <si>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</si>
  <si>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</si>
  <si>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</si>
  <si>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</si>
  <si>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</si>
  <si>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</si>
  <si>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</si>
  <si>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</si>
  <si>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</si>
  <si>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</si>
  <si>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</si>
  <si>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</si>
  <si>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</si>
  <si>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</si>
  <si>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</si>
  <si>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</si>
  <si>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</si>
  <si>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</si>
  <si>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</si>
  <si>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</si>
  <si>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</si>
  <si>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</si>
  <si>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</si>
  <si>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</si>
  <si>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</si>
  <si>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</si>
  <si>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</si>
  <si>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</si>
  <si>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</si>
  <si>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</si>
  <si>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</si>
  <si>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</si>
  <si>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</si>
  <si>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</si>
  <si>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</si>
  <si>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</si>
  <si>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</si>
  <si>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</si>
  <si>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</si>
  <si>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</si>
  <si>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</si>
  <si>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</si>
  <si>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</si>
  <si>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</si>
  <si>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</si>
  <si>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</si>
  <si>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</si>
  <si>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</si>
  <si>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</si>
  <si>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</si>
  <si>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</si>
  <si>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</si>
  <si>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</si>
  <si>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</si>
  <si>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</si>
  <si>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</si>
  <si>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</si>
  <si>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</si>
  <si>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</si>
  <si>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</si>
  <si>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</si>
  <si>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</si>
  <si>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</si>
  <si>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</si>
  <si>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</si>
  <si>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</si>
  <si>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</si>
  <si>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</si>
  <si>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</si>
  <si>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</si>
  <si>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</si>
  <si>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</si>
  <si>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</si>
  <si>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</si>
  <si>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</si>
  <si>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</si>
  <si>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</si>
  <si>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</si>
  <si>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</si>
  <si>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</si>
  <si>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</si>
  <si>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</si>
  <si>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</si>
  <si>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</si>
  <si>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</si>
  <si>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</si>
  <si>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</si>
  <si>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</si>
  <si>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</si>
  <si>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</si>
  <si>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</si>
  <si>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</si>
  <si>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</si>
  <si>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</si>
  <si>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</si>
  <si>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</si>
  <si>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</si>
  <si>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</si>
  <si>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 xml:space="preserve">JRT Farms T 556 F 1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</si>
</sst>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B157"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42402</v>
      </c>
      <c r="G6" s="479"/>
      <c r="H6" s="479"/>
      <c r="I6" s="480"/>
      <c r="J6" s="316"/>
      <c r="K6" s="316"/>
      <c r="L6" s="316"/>
      <c r="M6" s="316"/>
    </row>
    <row r="7" spans="1:13" ht="12.75" customHeight="1" x14ac:dyDescent="0.2">
      <c r="A7" s="316"/>
      <c r="B7" s="316"/>
      <c r="C7" s="316"/>
      <c r="D7" s="316" t="s">
        <v>578</v>
      </c>
      <c r="E7" s="316"/>
      <c r="F7" s="464" t="s">
        <v>880</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874</v>
      </c>
      <c r="G10" s="482"/>
      <c r="H10" s="482"/>
      <c r="I10" s="483"/>
      <c r="J10" s="26"/>
      <c r="K10" s="26"/>
      <c r="L10" s="26"/>
      <c r="M10" s="26"/>
    </row>
    <row r="11" spans="1:13" x14ac:dyDescent="0.2">
      <c r="A11" s="39"/>
      <c r="B11" s="26"/>
      <c r="C11" s="26"/>
      <c r="D11" s="26" t="s">
        <v>400</v>
      </c>
      <c r="E11" s="26"/>
      <c r="F11" s="484" t="s">
        <v>875</v>
      </c>
      <c r="G11" s="485"/>
      <c r="H11" s="485"/>
      <c r="I11" s="485"/>
      <c r="J11" s="486"/>
      <c r="K11" s="486"/>
      <c r="L11" s="26"/>
      <c r="M11" s="26"/>
    </row>
    <row r="12" spans="1:13" x14ac:dyDescent="0.2">
      <c r="A12" s="39"/>
      <c r="B12" s="26"/>
      <c r="C12" s="26"/>
      <c r="D12" s="26" t="s">
        <v>401</v>
      </c>
      <c r="E12" s="26"/>
      <c r="F12" s="487" t="s">
        <v>876</v>
      </c>
      <c r="G12" s="488"/>
      <c r="H12" s="488"/>
      <c r="I12" s="489"/>
      <c r="J12" s="156"/>
      <c r="K12" s="156"/>
      <c r="L12" s="26"/>
      <c r="M12" s="26"/>
    </row>
    <row r="13" spans="1:13" x14ac:dyDescent="0.2">
      <c r="A13" s="39"/>
      <c r="B13" s="26"/>
      <c r="C13" s="26"/>
      <c r="D13" s="26" t="s">
        <v>558</v>
      </c>
      <c r="E13" s="26"/>
      <c r="F13" s="491" t="s">
        <v>877</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878</v>
      </c>
      <c r="C21" s="458"/>
      <c r="D21" s="459"/>
      <c r="E21" s="99"/>
      <c r="F21" s="99"/>
      <c r="G21" s="99"/>
      <c r="H21" s="99"/>
      <c r="I21" s="99"/>
      <c r="J21" s="99"/>
      <c r="K21" s="99"/>
      <c r="L21" s="100"/>
      <c r="M21" s="26"/>
    </row>
    <row r="22" spans="1:13" x14ac:dyDescent="0.2">
      <c r="A22" s="109" t="s">
        <v>375</v>
      </c>
      <c r="B22" s="40" t="s">
        <v>21</v>
      </c>
      <c r="C22" s="26"/>
      <c r="D22" s="99"/>
      <c r="E22" s="40"/>
      <c r="F22" s="460" t="s">
        <v>879</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33.6</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873</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533.73599999999999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857</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33.6</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351.01994557741972</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351.01994557741972</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330.30976878835196</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330</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297</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42402</v>
      </c>
      <c r="G4" s="537"/>
      <c r="H4" s="537"/>
      <c r="I4" s="538"/>
      <c r="J4" s="317"/>
      <c r="K4" s="317"/>
      <c r="L4" s="317"/>
      <c r="M4" s="317"/>
    </row>
    <row r="5" spans="1:13" x14ac:dyDescent="0.2">
      <c r="A5" s="317"/>
      <c r="B5" s="317"/>
      <c r="C5" s="317"/>
      <c r="D5" s="317" t="s">
        <v>578</v>
      </c>
      <c r="E5" s="317"/>
      <c r="F5" s="539" t="str">
        <f>'CREDIT CALCULATION FORM'!F7:K7</f>
        <v xml:space="preserve">JRT Farms T 556 F 1 </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33.6</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533.73599999999999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Continuous No-Till*</v>
      </c>
      <c r="F145" s="531"/>
      <c r="G145" s="520" t="str">
        <f>IF(OR(E145=$E$245, E145=$E$246), CONCATENATE(E145, $F$151), IF(E145="Continuous No-Till*", CONCATENATE(E145, $F$49), IF(OR(E145=$E$249, E145=$E$250, E145=$E$251, E145=$E$252), CONCATENATE(E145, $F$45), E145)))</f>
        <v>Continuous No-Till*Above Fall Line</v>
      </c>
      <c r="H145" s="501"/>
      <c r="I145" s="501"/>
      <c r="J145" s="521"/>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21"/>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33.6</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351.01994557741972</v>
      </c>
      <c r="G153" s="120" t="s">
        <v>298</v>
      </c>
      <c r="H153" s="122"/>
      <c r="I153" s="211"/>
      <c r="J153" s="254"/>
      <c r="K153" s="254"/>
      <c r="L153" s="120"/>
      <c r="M153" s="120"/>
    </row>
    <row r="154" spans="1:13" x14ac:dyDescent="0.2">
      <c r="A154" s="110"/>
      <c r="B154" s="110"/>
      <c r="C154" s="110"/>
      <c r="D154" s="141" t="s">
        <v>548</v>
      </c>
      <c r="E154" s="212"/>
      <c r="F154" s="281">
        <f>IF(F43=0, "0", (F136-F153)/F43)</f>
        <v>5.4379778101958411</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351.01994557741972</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351.01994557741972</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330.30976878835196</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330.30976878835196</v>
      </c>
      <c r="G180" s="110" t="s">
        <v>585</v>
      </c>
      <c r="H180" s="110"/>
      <c r="I180" s="110"/>
      <c r="J180" s="110"/>
      <c r="K180" s="110"/>
      <c r="L180" s="110"/>
      <c r="M180" s="110"/>
    </row>
    <row r="181" spans="1:13" ht="13.5" thickBot="1" x14ac:dyDescent="0.25">
      <c r="A181" s="110"/>
      <c r="B181" s="116" t="s">
        <v>561</v>
      </c>
      <c r="C181" s="415"/>
      <c r="D181" s="415"/>
      <c r="E181" s="415"/>
      <c r="F181" s="416">
        <f>ROUND(F180, 0)</f>
        <v>330</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297</v>
      </c>
      <c r="G184" s="420" t="s">
        <v>585</v>
      </c>
      <c r="H184" s="110"/>
      <c r="I184" s="110"/>
      <c r="J184" s="110"/>
      <c r="K184" s="110"/>
      <c r="L184" s="110"/>
      <c r="M184" s="110"/>
    </row>
    <row r="185" spans="1:13" ht="15.75" thickBot="1" x14ac:dyDescent="0.3">
      <c r="A185" s="110"/>
      <c r="B185" s="112" t="s">
        <v>559</v>
      </c>
      <c r="C185" s="421"/>
      <c r="D185" s="421"/>
      <c r="E185" s="421"/>
      <c r="F185" s="414">
        <f>ROUND(F184, 0)</f>
        <v>297</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2016-02-03T13:50:41Z</dcterms:modified>
</cp:coreProperties>
</file>