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bookViews>
    <workbookView xWindow="120" yWindow="120" windowWidth="11820" windowHeight="6060" tabRatio="379"/>
  </bookViews>
  <sheets>
    <sheet name="Core" sheetId="1" r:id="rId1"/>
    <sheet name="Cash vs Expenses" sheetId="12" r:id="rId2"/>
    <sheet name="Tables" sheetId="9" r:id="rId3"/>
  </sheets>
  <definedNames>
    <definedName name="_xlnm.Print_Area" localSheetId="0">Core!$AA$6:$AU$54</definedName>
    <definedName name="_xlnm.Print_Area" localSheetId="2">Tables!$A$1:$K$46</definedName>
  </definedNames>
  <calcPr calcId="145621" iterate="1"/>
</workbook>
</file>

<file path=xl/calcChain.xml><?xml version="1.0" encoding="utf-8"?>
<calcChain xmlns="http://schemas.openxmlformats.org/spreadsheetml/2006/main">
  <c r="AH30" i="1" l="1"/>
  <c r="AD28" i="1"/>
  <c r="AF20" i="1"/>
  <c r="AD22" i="1"/>
  <c r="AT26" i="1"/>
  <c r="Y31" i="1"/>
  <c r="AD10" i="1"/>
  <c r="AD11" i="1"/>
  <c r="AD12" i="1"/>
  <c r="AD14" i="1"/>
  <c r="AB18" i="1"/>
  <c r="AB29" i="1"/>
  <c r="AB10" i="1"/>
  <c r="AB11" i="1"/>
  <c r="AB12" i="1"/>
  <c r="AB14" i="1"/>
  <c r="AC10" i="1"/>
  <c r="AC11" i="1"/>
  <c r="AC12" i="1"/>
  <c r="AC14" i="1"/>
  <c r="AE22" i="1"/>
  <c r="AE18" i="1"/>
  <c r="AE29" i="1"/>
  <c r="AE10" i="1"/>
  <c r="AE11" i="1"/>
  <c r="AE12" i="1"/>
  <c r="AE14" i="1"/>
  <c r="AF22" i="1"/>
  <c r="AF18" i="1"/>
  <c r="AF29" i="1"/>
  <c r="AF10" i="1"/>
  <c r="AF11" i="1"/>
  <c r="AF12" i="1"/>
  <c r="AF14" i="1"/>
  <c r="AG18" i="1"/>
  <c r="AG29" i="1"/>
  <c r="AG10" i="1"/>
  <c r="AG11" i="1"/>
  <c r="AG12" i="1"/>
  <c r="AG14" i="1"/>
  <c r="AH22" i="1"/>
  <c r="AH18" i="1"/>
  <c r="AH29" i="1"/>
  <c r="AH10" i="1"/>
  <c r="AH11" i="1"/>
  <c r="AH12" i="1"/>
  <c r="AH14" i="1"/>
  <c r="AI22" i="1"/>
  <c r="AI18" i="1"/>
  <c r="AI29" i="1"/>
  <c r="AI10" i="1"/>
  <c r="AI11" i="1"/>
  <c r="AI12" i="1"/>
  <c r="AI14" i="1"/>
  <c r="AJ22" i="1"/>
  <c r="AJ18" i="1"/>
  <c r="AJ24" i="1"/>
  <c r="AJ29" i="1"/>
  <c r="AJ10" i="1"/>
  <c r="AJ11" i="1"/>
  <c r="AJ12" i="1"/>
  <c r="AJ14" i="1"/>
  <c r="AK16" i="1"/>
  <c r="AK18" i="1"/>
  <c r="AK24" i="1"/>
  <c r="AK29" i="1"/>
  <c r="AK10" i="1"/>
  <c r="AK11" i="1"/>
  <c r="AK12" i="1"/>
  <c r="AK14" i="1"/>
  <c r="AL22" i="1"/>
  <c r="AL18" i="1"/>
  <c r="AL24" i="1"/>
  <c r="AL29" i="1"/>
  <c r="AL10" i="1"/>
  <c r="AL11" i="1"/>
  <c r="AL12" i="1"/>
  <c r="AL14" i="1"/>
  <c r="AM16" i="1"/>
  <c r="AM18" i="1"/>
  <c r="AM29" i="1"/>
  <c r="AM10" i="1"/>
  <c r="AM11" i="1"/>
  <c r="AM12" i="1"/>
  <c r="AM14" i="1"/>
  <c r="AN18" i="1"/>
  <c r="AN29" i="1"/>
  <c r="AN10" i="1"/>
  <c r="AN11" i="1"/>
  <c r="AN12" i="1"/>
  <c r="AN14" i="1"/>
  <c r="AO18" i="1"/>
  <c r="AO24" i="1"/>
  <c r="AO29" i="1"/>
  <c r="AO10" i="1"/>
  <c r="AO11" i="1"/>
  <c r="AO12" i="1"/>
  <c r="AO14" i="1"/>
  <c r="AP22" i="1"/>
  <c r="AP18" i="1"/>
  <c r="AP29" i="1"/>
  <c r="AP10" i="1"/>
  <c r="AP11" i="1"/>
  <c r="AP12" i="1"/>
  <c r="AP14" i="1"/>
  <c r="AQ18" i="1"/>
  <c r="AQ29" i="1"/>
  <c r="AQ10" i="1"/>
  <c r="AQ11" i="1"/>
  <c r="AQ12" i="1"/>
  <c r="AQ14" i="1"/>
  <c r="AR18" i="1"/>
  <c r="AR25" i="1"/>
  <c r="AR29" i="1"/>
  <c r="AR10" i="1"/>
  <c r="AR11" i="1"/>
  <c r="AR12" i="1"/>
  <c r="AR14" i="1"/>
  <c r="AS30" i="1"/>
  <c r="AS18" i="1"/>
  <c r="AS25" i="1"/>
  <c r="AS29" i="1"/>
  <c r="AS31" i="1"/>
  <c r="AS10" i="1"/>
  <c r="AS11" i="1"/>
  <c r="AS12" i="1"/>
  <c r="AS14" i="1"/>
  <c r="AT18" i="1"/>
  <c r="AT24" i="1"/>
  <c r="AT29" i="1"/>
  <c r="AT31" i="1"/>
  <c r="AT10" i="1"/>
  <c r="AT11" i="1"/>
  <c r="AT12" i="1"/>
  <c r="AT14" i="1"/>
  <c r="AU22" i="1"/>
  <c r="AU18" i="1"/>
  <c r="AU19" i="1"/>
  <c r="AU24" i="1"/>
  <c r="AU29" i="1"/>
  <c r="AU10" i="1"/>
  <c r="AU11" i="1"/>
  <c r="AU12" i="1"/>
  <c r="AU14" i="1"/>
  <c r="AU36" i="1"/>
  <c r="Q31" i="1"/>
  <c r="U12" i="1"/>
  <c r="U11" i="1"/>
  <c r="U10" i="1"/>
  <c r="X31" i="1"/>
  <c r="AT36" i="1"/>
  <c r="AS36" i="1"/>
  <c r="AR36" i="1"/>
  <c r="AQ36" i="1"/>
  <c r="AP36" i="1"/>
  <c r="AO36" i="1"/>
  <c r="AN36" i="1"/>
  <c r="AM36" i="1"/>
  <c r="AL36" i="1"/>
  <c r="AK36" i="1"/>
  <c r="AJ36" i="1"/>
  <c r="AI36" i="1"/>
  <c r="AH36" i="1"/>
  <c r="AG36" i="1"/>
  <c r="AF36" i="1"/>
  <c r="AE36" i="1"/>
  <c r="AD36" i="1"/>
  <c r="AC36" i="1"/>
  <c r="AB36" i="1"/>
  <c r="I32" i="1"/>
  <c r="AB31" i="1"/>
  <c r="AE31" i="1"/>
  <c r="AF31" i="1"/>
  <c r="AH31" i="1"/>
  <c r="AI31" i="1"/>
  <c r="AJ31" i="1"/>
  <c r="AL31" i="1"/>
  <c r="AM31" i="1"/>
  <c r="AN31" i="1"/>
  <c r="AP31" i="1"/>
  <c r="AQ31" i="1"/>
  <c r="AD25" i="1"/>
  <c r="AE25" i="1"/>
  <c r="AJ25" i="1"/>
  <c r="AK25" i="1"/>
  <c r="AQ25" i="1"/>
  <c r="AD19" i="1"/>
  <c r="AB19" i="1"/>
  <c r="AF19" i="1"/>
  <c r="AG19" i="1"/>
  <c r="AH19" i="1"/>
  <c r="AJ19" i="1"/>
  <c r="AK19" i="1"/>
  <c r="AL19" i="1"/>
  <c r="AM19" i="1"/>
  <c r="AN19" i="1"/>
  <c r="AO19" i="1"/>
  <c r="AP19" i="1"/>
  <c r="AQ19" i="1"/>
  <c r="AG30" i="1"/>
  <c r="AN30" i="1"/>
  <c r="AT22" i="1"/>
  <c r="AC22" i="1"/>
  <c r="AD29" i="1"/>
  <c r="AC29" i="1"/>
  <c r="AC24" i="1"/>
  <c r="AD18" i="1"/>
  <c r="AC18" i="1"/>
  <c r="AO20" i="1"/>
  <c r="AG20" i="1"/>
  <c r="AB22" i="1"/>
  <c r="AD30" i="1" l="1"/>
  <c r="AP30" i="1"/>
  <c r="AG28" i="1"/>
  <c r="AL20" i="1"/>
  <c r="AG26" i="1"/>
  <c r="AF28" i="1"/>
  <c r="AU26" i="1"/>
  <c r="AD26" i="1"/>
  <c r="AC30" i="1"/>
  <c r="AI26" i="1"/>
  <c r="AO26" i="1"/>
  <c r="AK30" i="1"/>
  <c r="AK28" i="1"/>
  <c r="AQ26" i="1"/>
  <c r="AK26" i="1"/>
  <c r="AQ28" i="1"/>
  <c r="AD23" i="1"/>
  <c r="AF23" i="1"/>
  <c r="AJ23" i="1"/>
  <c r="AC23" i="1"/>
  <c r="AU23" i="1"/>
  <c r="AG23" i="1"/>
  <c r="AL23" i="1"/>
  <c r="AQ23" i="1"/>
  <c r="AB23" i="1"/>
  <c r="AI23" i="1"/>
  <c r="AP23" i="1"/>
  <c r="AK23" i="1"/>
  <c r="AS23" i="1"/>
  <c r="AN23" i="1"/>
  <c r="AM23" i="1"/>
  <c r="AT23" i="1"/>
  <c r="AE23" i="1"/>
  <c r="AO23" i="1"/>
  <c r="AH16" i="1"/>
  <c r="AL16" i="1"/>
  <c r="AP16" i="1"/>
  <c r="AT16" i="1"/>
  <c r="AO16" i="1"/>
  <c r="AQ16" i="1"/>
  <c r="AU16" i="1"/>
  <c r="AE16" i="1"/>
  <c r="AF16" i="1"/>
  <c r="AG16" i="1"/>
  <c r="AR16" i="1"/>
  <c r="AC16" i="1"/>
  <c r="AD16" i="1"/>
  <c r="AB16" i="1"/>
  <c r="AI16" i="1"/>
  <c r="AJ16" i="1"/>
  <c r="AN16" i="1"/>
  <c r="AR23" i="1"/>
  <c r="X32" i="1"/>
  <c r="AD20" i="1"/>
  <c r="AB20" i="1"/>
  <c r="AU20" i="1"/>
  <c r="AP20" i="1"/>
  <c r="AT20" i="1"/>
  <c r="AQ20" i="1"/>
  <c r="AS20" i="1"/>
  <c r="AC20" i="1"/>
  <c r="AK20" i="1"/>
  <c r="AH20" i="1"/>
  <c r="AM20" i="1"/>
  <c r="AJ20" i="1"/>
  <c r="AE20" i="1"/>
  <c r="AR20" i="1"/>
  <c r="AI20" i="1"/>
  <c r="AN20" i="1"/>
  <c r="AH23" i="1"/>
  <c r="AT25" i="1"/>
  <c r="AU25" i="1"/>
  <c r="AB25" i="1"/>
  <c r="AH25" i="1"/>
  <c r="AL25" i="1"/>
  <c r="AP25" i="1"/>
  <c r="AG25" i="1"/>
  <c r="AM25" i="1"/>
  <c r="AC25" i="1"/>
  <c r="AB28" i="1"/>
  <c r="AO28" i="1"/>
  <c r="AE28" i="1"/>
  <c r="AL28" i="1"/>
  <c r="AU28" i="1"/>
  <c r="AI28" i="1"/>
  <c r="AR28" i="1"/>
  <c r="AC28" i="1"/>
  <c r="AP28" i="1"/>
  <c r="AH28" i="1"/>
  <c r="AS28" i="1"/>
  <c r="AO25" i="1"/>
  <c r="AI25" i="1"/>
  <c r="AN28" i="1"/>
  <c r="AT28" i="1"/>
  <c r="AE24" i="1"/>
  <c r="AI24" i="1"/>
  <c r="AM24" i="1"/>
  <c r="AP24" i="1"/>
  <c r="AS24" i="1"/>
  <c r="AF24" i="1"/>
  <c r="AG24" i="1"/>
  <c r="AH24" i="1"/>
  <c r="AQ24" i="1"/>
  <c r="AR24" i="1"/>
  <c r="AB24" i="1"/>
  <c r="AN24" i="1"/>
  <c r="AC26" i="1"/>
  <c r="AR26" i="1"/>
  <c r="AB26" i="1"/>
  <c r="AS26" i="1"/>
  <c r="AN26" i="1"/>
  <c r="AL26" i="1"/>
  <c r="AJ26" i="1"/>
  <c r="AH26" i="1"/>
  <c r="AF26" i="1"/>
  <c r="AT30" i="1"/>
  <c r="AU30" i="1"/>
  <c r="AE30" i="1"/>
  <c r="AI30" i="1"/>
  <c r="AM30" i="1"/>
  <c r="AQ30" i="1"/>
  <c r="AB30" i="1"/>
  <c r="AJ30" i="1"/>
  <c r="AO30" i="1"/>
  <c r="AE26" i="1"/>
  <c r="AM26" i="1"/>
  <c r="AP26" i="1"/>
  <c r="AD24" i="1"/>
  <c r="AL30" i="1"/>
  <c r="AF30" i="1"/>
  <c r="AN25" i="1"/>
  <c r="AF25" i="1"/>
  <c r="AJ28" i="1"/>
  <c r="AM28" i="1"/>
  <c r="AR30" i="1"/>
  <c r="AC31" i="1"/>
  <c r="AR31" i="1"/>
  <c r="AU31" i="1"/>
  <c r="Z31" i="1"/>
  <c r="AD31" i="1"/>
  <c r="AG31" i="1"/>
  <c r="AK31" i="1"/>
  <c r="AO31" i="1"/>
  <c r="AR19" i="1"/>
  <c r="AC19" i="1"/>
  <c r="AS19" i="1"/>
  <c r="AT19" i="1"/>
  <c r="AE19" i="1"/>
  <c r="AI19" i="1"/>
  <c r="AG22" i="1"/>
  <c r="AK22" i="1"/>
  <c r="AO22" i="1"/>
  <c r="AQ22" i="1"/>
  <c r="AM22" i="1"/>
  <c r="AN22" i="1"/>
  <c r="AR22" i="1"/>
  <c r="AS22" i="1"/>
  <c r="AS16" i="1" l="1"/>
  <c r="AF15" i="1"/>
  <c r="AJ15" i="1"/>
  <c r="AN15" i="1"/>
  <c r="AM15" i="1"/>
  <c r="AU15" i="1"/>
  <c r="AG15" i="1"/>
  <c r="AQ15" i="1"/>
  <c r="AC15" i="1"/>
  <c r="AD15" i="1"/>
  <c r="AI15" i="1"/>
  <c r="AP15" i="1"/>
  <c r="AH15" i="1"/>
  <c r="AR15" i="1"/>
  <c r="AK15" i="1"/>
  <c r="AS15" i="1"/>
  <c r="AB15" i="1"/>
  <c r="AT15" i="1"/>
  <c r="AE15" i="1"/>
  <c r="AO15" i="1"/>
  <c r="AL13" i="1"/>
  <c r="AG13" i="1"/>
  <c r="AK13" i="1"/>
  <c r="AO13" i="1"/>
  <c r="AS13" i="1"/>
  <c r="AU13" i="1"/>
  <c r="AF13" i="1"/>
  <c r="AQ13" i="1"/>
  <c r="AB13" i="1"/>
  <c r="AP13" i="1"/>
  <c r="AJ13" i="1"/>
  <c r="AT13" i="1"/>
  <c r="AC13" i="1"/>
  <c r="AD13" i="1"/>
  <c r="AE13" i="1"/>
  <c r="AN13" i="1"/>
  <c r="AR13" i="1"/>
  <c r="AH13" i="1"/>
  <c r="AE17" i="1"/>
  <c r="AI17" i="1"/>
  <c r="AM17" i="1"/>
  <c r="AQ17" i="1"/>
  <c r="AR17" i="1"/>
  <c r="AG17" i="1"/>
  <c r="AL17" i="1"/>
  <c r="AU17" i="1"/>
  <c r="AD17" i="1"/>
  <c r="AJ17" i="1"/>
  <c r="AP17" i="1"/>
  <c r="AF17" i="1"/>
  <c r="AO17" i="1"/>
  <c r="AH17" i="1"/>
  <c r="AS17" i="1"/>
  <c r="AK17" i="1"/>
  <c r="AC17" i="1"/>
  <c r="AN17" i="1"/>
  <c r="AT17" i="1"/>
  <c r="AB17" i="1"/>
  <c r="AB21" i="1"/>
  <c r="AH21" i="1"/>
  <c r="AL21" i="1"/>
  <c r="AP21" i="1"/>
  <c r="AS21" i="1"/>
  <c r="AG21" i="1"/>
  <c r="AM21" i="1"/>
  <c r="AD21" i="1"/>
  <c r="AC21" i="1"/>
  <c r="AJ21" i="1"/>
  <c r="AQ21" i="1"/>
  <c r="AE21" i="1"/>
  <c r="AN21" i="1"/>
  <c r="AU21" i="1"/>
  <c r="AF21" i="1"/>
  <c r="AO21" i="1"/>
  <c r="AI21" i="1"/>
  <c r="AR21" i="1"/>
  <c r="AK21" i="1"/>
  <c r="AT21" i="1"/>
  <c r="AS27" i="1"/>
  <c r="AF27" i="1"/>
  <c r="AE27" i="1"/>
  <c r="AJ27" i="1"/>
  <c r="AN27" i="1"/>
  <c r="AB27" i="1"/>
  <c r="AK27" i="1"/>
  <c r="AP27" i="1"/>
  <c r="AG27" i="1"/>
  <c r="AL27" i="1"/>
  <c r="AQ27" i="1"/>
  <c r="AC27" i="1"/>
  <c r="AU27" i="1"/>
  <c r="AH27" i="1"/>
  <c r="AM27" i="1"/>
  <c r="AR27" i="1"/>
  <c r="AD27" i="1"/>
  <c r="AI27" i="1"/>
  <c r="AT27" i="1"/>
  <c r="AO27" i="1"/>
  <c r="AI13" i="1" l="1"/>
  <c r="AL15" i="1"/>
  <c r="AL32" i="1" s="1"/>
  <c r="AH32" i="1"/>
  <c r="AT32" i="1"/>
  <c r="AE32" i="1"/>
  <c r="AB32" i="1"/>
  <c r="AU32" i="1"/>
  <c r="AG32" i="1"/>
  <c r="AD32" i="1"/>
  <c r="AJ32" i="1"/>
  <c r="AQ32" i="1"/>
  <c r="AS32" i="1"/>
  <c r="Z32" i="1"/>
  <c r="AR32" i="1"/>
  <c r="AM13" i="1"/>
  <c r="AM32" i="1" s="1"/>
  <c r="AP32" i="1"/>
  <c r="AO32" i="1"/>
  <c r="AN32" i="1"/>
  <c r="AC32" i="1"/>
  <c r="AI32" i="1"/>
  <c r="AF32" i="1"/>
  <c r="AK32" i="1"/>
</calcChain>
</file>

<file path=xl/comments1.xml><?xml version="1.0" encoding="utf-8"?>
<comments xmlns="http://schemas.openxmlformats.org/spreadsheetml/2006/main">
  <authors>
    <author>Author</author>
  </authors>
  <commentList>
    <comment ref="F8" authorId="0">
      <text>
        <r>
          <rPr>
            <b/>
            <sz val="12"/>
            <color indexed="81"/>
            <rFont val="Tahoma"/>
            <family val="2"/>
          </rPr>
          <t>Insert the year in which this analysis is conducted.  This will allow for the addition of new equipment in subsequent years without impacting the calculations for previous equipment.</t>
        </r>
      </text>
    </comment>
    <comment ref="G8" authorId="0">
      <text>
        <r>
          <rPr>
            <b/>
            <sz val="12"/>
            <color indexed="81"/>
            <rFont val="Tahoma"/>
            <family val="2"/>
          </rPr>
          <t>Installed Date:</t>
        </r>
        <r>
          <rPr>
            <sz val="12"/>
            <color indexed="81"/>
            <rFont val="Tahoma"/>
            <family val="2"/>
          </rPr>
          <t xml:space="preserve">
Set the date you believe  the asset was first put into service.</t>
        </r>
      </text>
    </comment>
    <comment ref="H8" authorId="0">
      <text>
        <r>
          <rPr>
            <b/>
            <sz val="12"/>
            <color indexed="81"/>
            <rFont val="Tahoma"/>
            <family val="2"/>
          </rPr>
          <t>Asset Classes:</t>
        </r>
        <r>
          <rPr>
            <sz val="12"/>
            <color indexed="81"/>
            <rFont val="Tahoma"/>
            <family val="2"/>
          </rPr>
          <t xml:space="preserve">
1 Civil
2 Pressure Pipework
3 Sewers
4 Pumps
5 Valves
6 Motors
7 Electrical
8 Controls
9 Building Assets
10 Land</t>
        </r>
        <r>
          <rPr>
            <sz val="8"/>
            <color indexed="81"/>
            <rFont val="Tahoma"/>
            <family val="2"/>
          </rPr>
          <t xml:space="preserve">
</t>
        </r>
      </text>
    </comment>
    <comment ref="I8" authorId="0">
      <text>
        <r>
          <rPr>
            <b/>
            <sz val="12"/>
            <color indexed="81"/>
            <rFont val="Tahoma"/>
            <family val="2"/>
          </rPr>
          <t xml:space="preserve">Original Cost:
</t>
        </r>
        <r>
          <rPr>
            <sz val="12"/>
            <color indexed="81"/>
            <rFont val="Tahoma"/>
            <family val="2"/>
          </rPr>
          <t xml:space="preserve">These costs </t>
        </r>
        <r>
          <rPr>
            <u/>
            <sz val="12"/>
            <color indexed="81"/>
            <rFont val="Tahoma"/>
            <family val="2"/>
          </rPr>
          <t>could</t>
        </r>
        <r>
          <rPr>
            <sz val="12"/>
            <color indexed="81"/>
            <rFont val="Tahoma"/>
            <family val="2"/>
          </rPr>
          <t xml:space="preserve"> be estimated by using current renewal/replacement costs deflated back to year of acquisition using a construction CPI.</t>
        </r>
        <r>
          <rPr>
            <sz val="8"/>
            <color indexed="81"/>
            <rFont val="Tahoma"/>
            <family val="2"/>
          </rPr>
          <t xml:space="preserve">
</t>
        </r>
        <r>
          <rPr>
            <sz val="12"/>
            <color indexed="81"/>
            <rFont val="Tahoma"/>
            <family val="2"/>
          </rPr>
          <t>original costs = current costs  x (1 / ((1+i)^n))</t>
        </r>
      </text>
    </comment>
    <comment ref="J8" authorId="0">
      <text>
        <r>
          <rPr>
            <b/>
            <sz val="12"/>
            <color indexed="81"/>
            <rFont val="Tahoma"/>
            <family val="2"/>
          </rPr>
          <t>Estimated Effective Life:
(This is just a starting point)</t>
        </r>
        <r>
          <rPr>
            <sz val="12"/>
            <color indexed="81"/>
            <rFont val="Tahoma"/>
            <family val="2"/>
          </rPr>
          <t xml:space="preserve">
Effective  Lives (Years) 
Asset Type Average         Effective Lives
Civil Structures                           75
Pressure Pipe work                     60
Sewers – Gravity Pipe work.       100
Mechanical                                 40
Electrical Motors  (large)              35
Other Electrical                           30
Controls                                     25
Building Assets                            60</t>
        </r>
        <r>
          <rPr>
            <sz val="8"/>
            <color indexed="81"/>
            <rFont val="Tahoma"/>
            <family val="2"/>
          </rPr>
          <t xml:space="preserve">
</t>
        </r>
      </text>
    </comment>
    <comment ref="Q8" authorId="0">
      <text>
        <r>
          <rPr>
            <b/>
            <sz val="12"/>
            <color indexed="81"/>
            <rFont val="Tahoma"/>
            <family val="2"/>
          </rPr>
          <t>% Asset Consumed (Physical):</t>
        </r>
        <r>
          <rPr>
            <sz val="12"/>
            <color indexed="81"/>
            <rFont val="Tahoma"/>
            <family val="2"/>
          </rPr>
          <t xml:space="preserve">
This is calculated by the spreadsheet taking the effective life that you have identified for the individual components from a condition perspective.</t>
        </r>
      </text>
    </comment>
    <comment ref="R8" authorId="0">
      <text>
        <r>
          <rPr>
            <b/>
            <sz val="16"/>
            <color indexed="81"/>
            <rFont val="Tahoma"/>
            <family val="2"/>
          </rPr>
          <t>Redundancy:</t>
        </r>
        <r>
          <rPr>
            <sz val="16"/>
            <color indexed="81"/>
            <rFont val="Tahoma"/>
            <family val="2"/>
          </rPr>
          <t xml:space="preserve">
Make allowance for the Level of Redundancy .Reduce PoF by:
No backup        enter 1.00
50% Backup     enter 0.50
100% Backup   enter 0.10
200% Backup   enter 0.02</t>
        </r>
        <r>
          <rPr>
            <sz val="8"/>
            <color indexed="81"/>
            <rFont val="Tahoma"/>
            <family val="2"/>
          </rPr>
          <t xml:space="preserve">
</t>
        </r>
      </text>
    </comment>
    <comment ref="V8" authorId="0">
      <text>
        <r>
          <rPr>
            <sz val="12"/>
            <color indexed="81"/>
            <rFont val="Tahoma"/>
            <family val="2"/>
          </rPr>
          <t>Record in this column your decision on what will be done with each asset.  Options to consider are listed in the cell below.</t>
        </r>
      </text>
    </comment>
    <comment ref="W8" authorId="0">
      <text>
        <r>
          <rPr>
            <b/>
            <sz val="12"/>
            <color indexed="81"/>
            <rFont val="Tahoma"/>
            <family val="2"/>
          </rPr>
          <t>Insert in this column the type of maintenance you will be preforming on the asset as a result of the renewal strategy in the previous column.  See the cell below for examples of strategies.</t>
        </r>
      </text>
    </comment>
    <comment ref="X8" authorId="0">
      <text>
        <r>
          <rPr>
            <b/>
            <sz val="12"/>
            <color indexed="81"/>
            <rFont val="Tahoma"/>
            <family val="2"/>
          </rPr>
          <t xml:space="preserve">Cost of Renewal Option:
For this column you need to use your best valued judgment. Prepare cost estimates in current $ and only for what will be accomplished during the "planning timeframe" of the analysis (in this example, 20 years).
Use the best information you can get including :
engineering estimators, manufacturers &amp; agents &amp; your knowledgeable staff &amp; construction contractors (ask them for a price)
</t>
        </r>
        <r>
          <rPr>
            <b/>
            <sz val="12"/>
            <color indexed="12"/>
            <rFont val="Tahoma"/>
            <family val="2"/>
          </rPr>
          <t>The spreadsheet will take this value and do two things with it.
1.  It will calculate a future value based on the interest rate posted and the recommended renewal date in the next column.</t>
        </r>
        <r>
          <rPr>
            <b/>
            <sz val="12"/>
            <color indexed="81"/>
            <rFont val="Tahoma"/>
            <family val="2"/>
          </rPr>
          <t xml:space="preserve">
</t>
        </r>
        <r>
          <rPr>
            <b/>
            <sz val="12"/>
            <color indexed="12"/>
            <rFont val="Tahoma"/>
            <family val="2"/>
          </rPr>
          <t xml:space="preserve">2.  It will place that future value in the appropriate column to the left under the Renewal Program Funding Strategy.
</t>
        </r>
        <r>
          <rPr>
            <b/>
            <sz val="12"/>
            <color indexed="60"/>
            <rFont val="Tahoma"/>
            <family val="2"/>
          </rPr>
          <t xml:space="preserve">Consequently, </t>
        </r>
        <r>
          <rPr>
            <b/>
            <u/>
            <sz val="12"/>
            <color indexed="60"/>
            <rFont val="Tahoma"/>
            <family val="2"/>
          </rPr>
          <t xml:space="preserve">the only value </t>
        </r>
        <r>
          <rPr>
            <b/>
            <sz val="12"/>
            <color indexed="60"/>
            <rFont val="Tahoma"/>
            <family val="2"/>
          </rPr>
          <t>that should be placed in this column is the one time capital cost to rehabilitate or replace the asset.
If you have selected increased maintenance which will increase annual O&amp;M cost, you will need to reflect that additional costs in the O&amp;M line item below. (See Cell AF80 below)</t>
        </r>
      </text>
    </comment>
    <comment ref="Y8" authorId="0">
      <text>
        <r>
          <rPr>
            <b/>
            <sz val="12"/>
            <color indexed="81"/>
            <rFont val="Tahoma"/>
            <family val="2"/>
          </rPr>
          <t>Recommended Renewal Date:</t>
        </r>
        <r>
          <rPr>
            <sz val="12"/>
            <color indexed="81"/>
            <rFont val="Tahoma"/>
            <family val="2"/>
          </rPr>
          <t xml:space="preserve">
This is calculated by the spreadsheet, setting the year based on your 'residual economic life' (see Column T) </t>
        </r>
      </text>
    </comment>
    <comment ref="Z8" authorId="0">
      <text>
        <r>
          <rPr>
            <b/>
            <sz val="12"/>
            <color indexed="81"/>
            <rFont val="Tahoma"/>
            <family val="2"/>
          </rPr>
          <t>Future Value of Renewal costs - Using the interest rate below, the future value of the renewal cost is calculated.  This is then placed in the appropriate column in the Renewal Program Funding Strategy columns to the right.</t>
        </r>
      </text>
    </comment>
    <comment ref="K9" authorId="0">
      <text>
        <r>
          <rPr>
            <sz val="12"/>
            <color indexed="81"/>
            <rFont val="Tahoma"/>
            <family val="2"/>
          </rPr>
          <t xml:space="preserve">                                         Table A-2
Condition                                                               Maintenance
</t>
        </r>
        <r>
          <rPr>
            <u/>
            <sz val="12"/>
            <color indexed="81"/>
            <rFont val="Tahoma"/>
            <family val="2"/>
          </rPr>
          <t>Rating                   Description                                    Level</t>
        </r>
        <r>
          <rPr>
            <sz val="12"/>
            <color indexed="81"/>
            <rFont val="Tahoma"/>
            <family val="2"/>
          </rPr>
          <t xml:space="preserve">
10                      New or Excellence                    Normal PM
 9
 8                       Minor Defects                           Normal PM, Minor CM
 7
 6                       Moderate Deterioration             Normal PM, Major CM
 5
 4                        Significant Deterioration           Major Repairs, Rehabilitation
 3
 2                        Virtually Unserviceable              Rehab unlikely
 1                          Unserviceable                         Replace</t>
        </r>
      </text>
    </comment>
    <comment ref="L9" authorId="0">
      <text>
        <r>
          <rPr>
            <b/>
            <sz val="12"/>
            <color indexed="81"/>
            <rFont val="Tahoma"/>
            <family val="2"/>
          </rPr>
          <t xml:space="preserve">Table A-3
</t>
        </r>
        <r>
          <rPr>
            <sz val="12"/>
            <color indexed="81"/>
            <rFont val="Tahoma"/>
            <family val="2"/>
          </rPr>
          <t>Performance
Rating                                   Description
5                         Exceeds / Meets all performance targets
4                         Minor Performance Deficiencies
3                         Considerable Performance Deficiencies
2                         Major Performance Deficiencies
1                          Does not meet any performance targets</t>
        </r>
      </text>
    </comment>
    <comment ref="M9" authorId="0">
      <text>
        <r>
          <rPr>
            <b/>
            <sz val="12"/>
            <color indexed="81"/>
            <rFont val="Tahoma"/>
            <family val="2"/>
          </rPr>
          <t xml:space="preserve">                                          Table A-4
                                  Reliability Assessment
</t>
        </r>
        <r>
          <rPr>
            <sz val="12"/>
            <color indexed="81"/>
            <rFont val="Tahoma"/>
            <family val="2"/>
          </rPr>
          <t xml:space="preserve">                                                                                       Failure
Rating                          Description                                  Timing
5                      As specified by manufacturer                Never
4                      Random breakdowns                             Every 20 years
3                      Occasional breakdowns                          Every 5 years
2                      Periodic breakdowns                              Every 2 years
1                       Continuous breakdowns                        Every  1 year</t>
        </r>
      </text>
    </comment>
    <comment ref="N9" authorId="0">
      <text>
        <r>
          <rPr>
            <b/>
            <sz val="11"/>
            <color indexed="48"/>
            <rFont val="Tahoma"/>
            <family val="2"/>
          </rPr>
          <t>FOR DEMONSTRATION ONLY</t>
        </r>
        <r>
          <rPr>
            <b/>
            <sz val="11"/>
            <color indexed="81"/>
            <rFont val="Tahoma"/>
            <family val="2"/>
          </rPr>
          <t xml:space="preserve">
USE YOUR OWN METHOD FOR ADJUSTING THE SERVICE LIFE OF AN ASSET BASED ON ITS CONDITION, PERORMANCE AND RELIABILITY.
This calculation will generate a multiplier with a value between -0.2 and +0.2
This is used to modify the service life of the asset.
Step 1 - sum columns K, L, &amp; M
Step 2 - divide sum by 50
Step 3 - subtract 0.2</t>
        </r>
      </text>
    </comment>
    <comment ref="O9" authorId="0">
      <text>
        <r>
          <rPr>
            <b/>
            <sz val="11"/>
            <color indexed="81"/>
            <rFont val="Tahoma"/>
            <family val="2"/>
          </rPr>
          <t>The remaining life is being reduced by the value in Column N.</t>
        </r>
      </text>
    </comment>
    <comment ref="S9" authorId="0">
      <text>
        <r>
          <rPr>
            <b/>
            <u/>
            <sz val="14"/>
            <color indexed="81"/>
            <rFont val="Tahoma"/>
            <family val="2"/>
          </rPr>
          <t xml:space="preserve">% Consumed </t>
        </r>
        <r>
          <rPr>
            <b/>
            <sz val="14"/>
            <color indexed="81"/>
            <rFont val="Tahoma"/>
            <family val="2"/>
          </rPr>
          <t xml:space="preserve">        </t>
        </r>
        <r>
          <rPr>
            <b/>
            <u/>
            <sz val="14"/>
            <color indexed="81"/>
            <rFont val="Tahoma"/>
            <family val="2"/>
          </rPr>
          <t>PoF Rating</t>
        </r>
        <r>
          <rPr>
            <sz val="14"/>
            <color indexed="81"/>
            <rFont val="Tahoma"/>
            <family val="2"/>
          </rPr>
          <t xml:space="preserve">
        0%                      1
      10%                      2
      20%                      3
      30%                      4
      40%                      5
      50%                      6
      60%                      7
      70%                      8
      80%                      9
      90%                     10</t>
        </r>
      </text>
    </comment>
    <comment ref="T9" authorId="0">
      <text>
        <r>
          <rPr>
            <b/>
            <sz val="12"/>
            <color indexed="81"/>
            <rFont val="Tahoma"/>
            <family val="2"/>
          </rPr>
          <t xml:space="preserve">         Consequence of Failure (CoF):</t>
        </r>
        <r>
          <rPr>
            <sz val="12"/>
            <color indexed="81"/>
            <rFont val="Tahoma"/>
            <family val="2"/>
          </rPr>
          <t xml:space="preserve">
</t>
        </r>
        <r>
          <rPr>
            <u/>
            <sz val="12"/>
            <color indexed="81"/>
            <rFont val="Tahoma"/>
            <family val="2"/>
          </rPr>
          <t xml:space="preserve">CoF   Rating Description   </t>
        </r>
        <r>
          <rPr>
            <sz val="12"/>
            <color indexed="81"/>
            <rFont val="Tahoma"/>
            <family val="2"/>
          </rPr>
          <t xml:space="preserve">     </t>
        </r>
        <r>
          <rPr>
            <u/>
            <sz val="12"/>
            <color indexed="81"/>
            <rFont val="Tahoma"/>
            <family val="2"/>
          </rPr>
          <t xml:space="preserve"> % Affected       </t>
        </r>
        <r>
          <rPr>
            <sz val="12"/>
            <color indexed="81"/>
            <rFont val="Tahoma"/>
            <family val="2"/>
          </rPr>
          <t xml:space="preserve">    </t>
        </r>
        <r>
          <rPr>
            <u/>
            <sz val="12"/>
            <color indexed="81"/>
            <rFont val="Tahoma"/>
            <family val="2"/>
          </rPr>
          <t xml:space="preserve"> Level</t>
        </r>
        <r>
          <rPr>
            <sz val="12"/>
            <color indexed="81"/>
            <rFont val="Tahoma"/>
            <family val="2"/>
          </rPr>
          <t xml:space="preserve">
1    Minor Component Failure        0-50%           Child Asset  
2    Major Component Failure       50-100%        Child Asset  
3    Major Asset                               0-50%         Asset
4    Major asset                              50-100%      Asset 
5    Multiple Asset Failure                 0-50%        Facility /Sub-System
6    Major Faculty Failure                 50-100%      Facility /Sub-System 
7    Minor Sanitary System Failure    20-40%     Total System
8    Medium System failure               40-60%      Total System
10  Intermediate System Failure      60-75%     Total System
15  Significant  system Failure          75-90%     Total System
20  Total  System Failure                90-100%     Total System</t>
        </r>
        <r>
          <rPr>
            <sz val="8"/>
            <color indexed="81"/>
            <rFont val="Tahoma"/>
            <family val="2"/>
          </rPr>
          <t xml:space="preserve">
</t>
        </r>
      </text>
    </comment>
    <comment ref="U9" authorId="0">
      <text>
        <r>
          <rPr>
            <b/>
            <sz val="9"/>
            <color indexed="81"/>
            <rFont val="Tahoma"/>
            <family val="2"/>
          </rPr>
          <t>You must have a value in columns T, U and V.</t>
        </r>
      </text>
    </comment>
    <comment ref="V9" authorId="0">
      <text>
        <r>
          <rPr>
            <b/>
            <sz val="12"/>
            <color indexed="81"/>
            <rFont val="Tahoma"/>
            <family val="2"/>
          </rPr>
          <t>Renewal Strategy:</t>
        </r>
        <r>
          <rPr>
            <sz val="12"/>
            <color indexed="81"/>
            <rFont val="Tahoma"/>
            <family val="2"/>
          </rPr>
          <t xml:space="preserve">
1- Status quo 
2 Increase Maintenance
3 Operate differently 
4 Repair only 
5 Refurbish or rehabilitate
6 Replace with similar asset 
7 Replace with improved asset
8 Reduce the cause of failure 
9 Use demand management 
10 Pay rebate to customers 
11 Reduce the level of service
12 Construct a new asset  </t>
        </r>
        <r>
          <rPr>
            <sz val="8"/>
            <color indexed="81"/>
            <rFont val="Tahoma"/>
            <family val="2"/>
          </rPr>
          <t xml:space="preserve">
</t>
        </r>
      </text>
    </comment>
    <comment ref="W9" authorId="0">
      <text>
        <r>
          <rPr>
            <b/>
            <sz val="12"/>
            <color indexed="81"/>
            <rFont val="Tahoma"/>
            <family val="2"/>
          </rPr>
          <t>Maintenance Tactics</t>
        </r>
        <r>
          <rPr>
            <sz val="12"/>
            <color indexed="81"/>
            <rFont val="Tahoma"/>
            <family val="2"/>
          </rPr>
          <t xml:space="preserve">
PM - Preventive Maintenance
CBM - Condition based maintenance
UBM - Usage based maintenance
RTF  -  Run to Failure
CM - Corrective Maintenance</t>
        </r>
      </text>
    </comment>
  </commentList>
</comments>
</file>

<file path=xl/sharedStrings.xml><?xml version="1.0" encoding="utf-8"?>
<sst xmlns="http://schemas.openxmlformats.org/spreadsheetml/2006/main" count="231" uniqueCount="201">
  <si>
    <t>Years</t>
  </si>
  <si>
    <t>Condition Rating</t>
  </si>
  <si>
    <t>%</t>
  </si>
  <si>
    <t>Probability of Failure</t>
  </si>
  <si>
    <t>Consequence of Failure</t>
  </si>
  <si>
    <t>BRE Rating</t>
  </si>
  <si>
    <t>20-40%</t>
  </si>
  <si>
    <t>Description</t>
  </si>
  <si>
    <t>Significant</t>
  </si>
  <si>
    <t>Replace</t>
  </si>
  <si>
    <t>Asset Type</t>
  </si>
  <si>
    <t>Civil</t>
  </si>
  <si>
    <t>Pressure Pipework</t>
  </si>
  <si>
    <t>Sewers</t>
  </si>
  <si>
    <t>Pumps</t>
  </si>
  <si>
    <t>Motors</t>
  </si>
  <si>
    <t>Electrical</t>
  </si>
  <si>
    <t>Controls</t>
  </si>
  <si>
    <t>Building Assets</t>
  </si>
  <si>
    <t>Condition Assessment</t>
  </si>
  <si>
    <t>Minor Component Failure</t>
  </si>
  <si>
    <t>Major Component Failure</t>
  </si>
  <si>
    <t>Major Asset</t>
  </si>
  <si>
    <t>Multiple Asset Failure</t>
  </si>
  <si>
    <t>Major Facilty Failure</t>
  </si>
  <si>
    <t>Medium</t>
  </si>
  <si>
    <t>Intermediate</t>
  </si>
  <si>
    <t>Total</t>
  </si>
  <si>
    <t>0-25%</t>
  </si>
  <si>
    <t>25-50%</t>
  </si>
  <si>
    <t>50-100%</t>
  </si>
  <si>
    <t>40-60%</t>
  </si>
  <si>
    <t>60-80%</t>
  </si>
  <si>
    <t>80-90%</t>
  </si>
  <si>
    <t>90-100%</t>
  </si>
  <si>
    <t>CoF Rating</t>
  </si>
  <si>
    <t>% Affected</t>
  </si>
  <si>
    <t>Level</t>
  </si>
  <si>
    <t>Asset</t>
  </si>
  <si>
    <t>Total System</t>
  </si>
  <si>
    <t>% of Effective Life Consumed</t>
  </si>
  <si>
    <t>Level of Redundancy</t>
  </si>
  <si>
    <t>100% Backup</t>
  </si>
  <si>
    <t>200% Secondary Backup</t>
  </si>
  <si>
    <t>Reduce PoF by:</t>
  </si>
  <si>
    <t>Option</t>
  </si>
  <si>
    <t>Type</t>
  </si>
  <si>
    <t>Continue with Status Quo</t>
  </si>
  <si>
    <t>Repair</t>
  </si>
  <si>
    <t>Non-Capital</t>
  </si>
  <si>
    <t>Capital</t>
  </si>
  <si>
    <t>Non-Asset</t>
  </si>
  <si>
    <t>Reduce Levels of Service</t>
  </si>
  <si>
    <t>Calculated</t>
  </si>
  <si>
    <t>1 to 10</t>
  </si>
  <si>
    <t>$</t>
  </si>
  <si>
    <t>Year</t>
  </si>
  <si>
    <t>Effective  Lives (Years)</t>
  </si>
  <si>
    <t>% Asset Consumed (Physical)</t>
  </si>
  <si>
    <t>50% Backup</t>
  </si>
  <si>
    <t>Installed Date</t>
  </si>
  <si>
    <t>Maintenance Level</t>
  </si>
  <si>
    <t xml:space="preserve">PoF Rating </t>
  </si>
  <si>
    <t>Facility / Sub-System</t>
  </si>
  <si>
    <t>Facility</t>
  </si>
  <si>
    <t>Asset Class</t>
  </si>
  <si>
    <t>Class</t>
  </si>
  <si>
    <t>Valves</t>
  </si>
  <si>
    <t>Land</t>
  </si>
  <si>
    <t>Original Cost</t>
  </si>
  <si>
    <t>Act or Est</t>
  </si>
  <si>
    <t>What is the State of My Assets?</t>
  </si>
  <si>
    <t>Do nothing</t>
  </si>
  <si>
    <t>Refurbish/rehabilitate</t>
  </si>
  <si>
    <t>Performance Rating</t>
  </si>
  <si>
    <t>Exceeds / Meets all Performance Targets</t>
  </si>
  <si>
    <t>Minor Performance Deficiencies</t>
  </si>
  <si>
    <t>Considerable Performance Deficiencies</t>
  </si>
  <si>
    <t>Major Performance Deficiencies</t>
  </si>
  <si>
    <t>Does not meet any Performance Targets</t>
  </si>
  <si>
    <t>Reliability Rating</t>
  </si>
  <si>
    <t>Failure Timing</t>
  </si>
  <si>
    <t>Never</t>
  </si>
  <si>
    <t>As Specified by Manufacturer</t>
  </si>
  <si>
    <t>Every 20 Years</t>
  </si>
  <si>
    <t>Random Breakdown</t>
  </si>
  <si>
    <t>Every 5 Years</t>
  </si>
  <si>
    <t>Occasional Breakdown</t>
  </si>
  <si>
    <t>Every 2 Years</t>
  </si>
  <si>
    <t>Periodic Breakdown</t>
  </si>
  <si>
    <t>= 1 year</t>
  </si>
  <si>
    <t>Continuous Breakdown</t>
  </si>
  <si>
    <t xml:space="preserve">Maintain differently </t>
  </si>
  <si>
    <t>Replace asset with similar</t>
  </si>
  <si>
    <t>Replace with improved asset</t>
  </si>
  <si>
    <t>Operate differently</t>
  </si>
  <si>
    <t>Estimate</t>
  </si>
  <si>
    <t>Current Performance</t>
  </si>
  <si>
    <t>Current Reliability</t>
  </si>
  <si>
    <t>Which Are Most "Critical"?</t>
  </si>
  <si>
    <t>Asset Register and Hierarchy</t>
  </si>
  <si>
    <t>Exp Life</t>
  </si>
  <si>
    <t>New or Excellent Condition</t>
  </si>
  <si>
    <t>Normal PM</t>
  </si>
  <si>
    <t>Minor Defects Only</t>
  </si>
  <si>
    <t>Normal PM, Minor CM</t>
  </si>
  <si>
    <t>Moderate Deterioration</t>
  </si>
  <si>
    <t>Normal PM, Major CM</t>
  </si>
  <si>
    <t>Significant Deterioration</t>
  </si>
  <si>
    <t>Major repair, rehabilitate</t>
  </si>
  <si>
    <t>Virtually Unserviceable</t>
  </si>
  <si>
    <t>Rehab unlikely</t>
  </si>
  <si>
    <t>Unserviceable</t>
  </si>
  <si>
    <t>Effect Life Adjust Factor</t>
  </si>
  <si>
    <t>Maint Strategy</t>
  </si>
  <si>
    <t>A-2</t>
  </si>
  <si>
    <t>A-3</t>
  </si>
  <si>
    <t>C-1 Consequence of Failure</t>
  </si>
  <si>
    <t>D-1 Probability of Failure</t>
  </si>
  <si>
    <t>D-2 Don't Forget Redundancy!</t>
  </si>
  <si>
    <t>E-1 Renewal Strategies</t>
  </si>
  <si>
    <t>A-1</t>
  </si>
  <si>
    <t>Minor Sanitary System Failure</t>
  </si>
  <si>
    <t>A-4</t>
  </si>
  <si>
    <t>Interest Rate</t>
  </si>
  <si>
    <t>Treatment Plant</t>
  </si>
  <si>
    <t>Wastewater System</t>
  </si>
  <si>
    <t>Analysis Date</t>
  </si>
  <si>
    <t>Current Value</t>
  </si>
  <si>
    <t>EPA Region 3 - Asset Management Spreadsheet</t>
  </si>
  <si>
    <t>1 to 5</t>
  </si>
  <si>
    <t>Performance Assessment</t>
  </si>
  <si>
    <t>Reliability Assessment</t>
  </si>
  <si>
    <t>Comments</t>
  </si>
  <si>
    <t>Options</t>
  </si>
  <si>
    <t>Original cost   ----&gt;</t>
  </si>
  <si>
    <t>Future Renewal ---&gt;</t>
  </si>
  <si>
    <t>Original Effective Life</t>
  </si>
  <si>
    <t>Levels</t>
  </si>
  <si>
    <t>Needs data in Columns K, L &amp; M to generate a valid result</t>
  </si>
  <si>
    <t>Asset Inventory</t>
  </si>
  <si>
    <t>Use the Table on Tab D.  The lower the number the lower the risk.</t>
  </si>
  <si>
    <t>The lower the number the lower the risk.</t>
  </si>
  <si>
    <t>RENEWAL / REPLACEMENT STRATEGY</t>
  </si>
  <si>
    <t>Cost of Renewal  / Replacement Option</t>
  </si>
  <si>
    <t>Recommended Renewal / Replacement  Date</t>
  </si>
  <si>
    <t>Future Value of Renewal / Replacement Cost</t>
  </si>
  <si>
    <t>Must fill in all three columns</t>
  </si>
  <si>
    <t>Replacement date</t>
  </si>
  <si>
    <t>A date will not appear until you enter a value in Column K.   You can manually override the calculated date by typing in your projected date.</t>
  </si>
  <si>
    <t>Does it now or will it in the future,  meet regulatory, or capacity requirements?  The higher the number the better the asset</t>
  </si>
  <si>
    <t>Does it break down frequently?  The higher the number the better the asset.</t>
  </si>
  <si>
    <t>Renewal Strategy</t>
  </si>
  <si>
    <t>What type of maintenance are your going to perform on this asset?  Options include Run-to-failure (RTF), Condition Based management (CBM), etc.</t>
  </si>
  <si>
    <t>Requires a value in Column K, L &amp; M</t>
  </si>
  <si>
    <r>
      <t xml:space="preserve">This workbook is copyrighted by GHD. It is intended for the use of and licensed for use by utility staff and public officials. Feel free to modify it to fit your organization, but please assure proper citation.  </t>
    </r>
    <r>
      <rPr>
        <b/>
        <sz val="9"/>
        <color indexed="12"/>
        <rFont val="Arial"/>
        <family val="2"/>
      </rPr>
      <t>This has been extensively modified by EPA Region 3 to demonstrate the Asset Management process.  The spreadsheet formulas are used to demonstrate those concepts. They are not presented as suitable for everyone's use. Users are excepted to develop their own formulas.</t>
    </r>
  </si>
  <si>
    <t>Predicted Residual Life Remaining</t>
  </si>
  <si>
    <t>+0.2 to -0.2</t>
  </si>
  <si>
    <t xml:space="preserve">Current Condition </t>
  </si>
  <si>
    <t>Backup Available (Redundancy)</t>
  </si>
  <si>
    <t>Relative risk of each asset in your system.  Compare the relative Business Exposure Risk you have with each asset and consider it when determining your renewal strategy.</t>
  </si>
  <si>
    <r>
      <t xml:space="preserve">The value in this  column is the value found in Column P.  You may enter a different value based on your BRE calculation.  This value will be used to place the future cost in the appropriate year to the </t>
    </r>
    <r>
      <rPr>
        <sz val="10"/>
        <color indexed="60"/>
        <rFont val="Arial"/>
        <family val="2"/>
      </rPr>
      <t>Renewal Program Funding Strategy</t>
    </r>
    <r>
      <rPr>
        <sz val="10"/>
        <rFont val="Arial"/>
        <family val="2"/>
      </rPr>
      <t xml:space="preserve"> to the right.</t>
    </r>
  </si>
  <si>
    <t>Rate Increase, %</t>
  </si>
  <si>
    <t>Additional EDUs per year</t>
  </si>
  <si>
    <t>O&amp;M Budget increase, %</t>
  </si>
  <si>
    <t>1. Renew / Replacement Costs</t>
  </si>
  <si>
    <t>2. O&amp;M Budget</t>
  </si>
  <si>
    <t>3. Debt Service</t>
  </si>
  <si>
    <t>6. Bank Loan / Bonds</t>
  </si>
  <si>
    <t>7. Carryover Surplus / Deficit</t>
  </si>
  <si>
    <t>4. Budgeted Expenses       (1+2+3)</t>
  </si>
  <si>
    <t>8. Total Cash Available     (5+6+7)</t>
  </si>
  <si>
    <t>9. Surplus / Deficit          (7-8)</t>
  </si>
  <si>
    <t>11. Rate charging, $/EDU</t>
  </si>
  <si>
    <t>5. Current Revenue         ( 10*11 )</t>
  </si>
  <si>
    <t>10. EDUs  (using EDUs for easy example)</t>
  </si>
  <si>
    <t>12. Rate needed       (4-9)/10</t>
  </si>
  <si>
    <t>Use the Table on Tab D.  Enter the percentage shown.  Available backup reduces risk.</t>
  </si>
  <si>
    <t>How are you going to renew this asset?  Options include more maintenance, rehabilitation, replacement.  Use this column to document your decision</t>
  </si>
  <si>
    <t xml:space="preserve">For this example, we assumed all assets will be replaced.  Therefor we used the interest rate in column cell Z9 to project the current value using the initial cost found in column I. </t>
  </si>
  <si>
    <t>Table D-2</t>
  </si>
  <si>
    <t>Table D-1</t>
  </si>
  <si>
    <t>Table C-1</t>
  </si>
  <si>
    <t>Table E-1</t>
  </si>
  <si>
    <t>Renewal Program Funding Strategy</t>
  </si>
  <si>
    <t>The expected remaining life is calculated by modifying  the remaining years by the factor in Column N.  If Col K is 5 or less, this defaults to 2 years.</t>
  </si>
  <si>
    <t>Expenses</t>
  </si>
  <si>
    <t>Revenue</t>
  </si>
  <si>
    <t>Rates</t>
  </si>
  <si>
    <t>No backup</t>
  </si>
  <si>
    <t>Enter this value</t>
  </si>
  <si>
    <t>0 to 1.0</t>
  </si>
  <si>
    <t>Table A-1</t>
  </si>
  <si>
    <t>Table A-2</t>
  </si>
  <si>
    <t>Table A-3</t>
  </si>
  <si>
    <t>Table A-4</t>
  </si>
  <si>
    <t>=R*S*T</t>
  </si>
  <si>
    <t>Using Table A-2, enter a value based on the condition of this piece of equipment.  The higher the number, the better condition.</t>
  </si>
  <si>
    <t>A rating of 5 or less will generate the minimum remaining effective life of 2 years.</t>
  </si>
  <si>
    <r>
      <t xml:space="preserve">This is for demonstration only.                                                                                                                           </t>
    </r>
    <r>
      <rPr>
        <sz val="10"/>
        <color indexed="60"/>
        <rFont val="Arial"/>
        <family val="2"/>
      </rPr>
      <t xml:space="preserve"> </t>
    </r>
    <r>
      <rPr>
        <sz val="10"/>
        <rFont val="Arial"/>
        <family val="2"/>
      </rPr>
      <t xml:space="preserve">The values of K, L &amp; M are added and divided by 50 then 0.2 is subtracted.  </t>
    </r>
    <r>
      <rPr>
        <sz val="10"/>
        <color indexed="53"/>
        <rFont val="Arial"/>
        <family val="2"/>
      </rPr>
      <t xml:space="preserve"> </t>
    </r>
    <r>
      <rPr>
        <sz val="10"/>
        <rFont val="Arial"/>
        <family val="2"/>
      </rPr>
      <t xml:space="preserve"> Modify as you see fit.</t>
    </r>
  </si>
  <si>
    <t>Enter a value found in Table A-1 based on the entry in Column H.   You may also override the calculated value and manually enter your own estimate.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</si>
</sst>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164" formatCode="_-&quot;$&quot;* #,##0.00_-;\-&quot;$&quot;* #,##0.00_-;_-&quot;$&quot;* &quot;-&quot;??_-;_-@_-"/>
    <numFmt numFmtId="165" formatCode="_-* #,##0.00_-;\-* #,##0.00_-;_-* &quot;-&quot;??_-;_-@_-"/>
    <numFmt numFmtId="166" formatCode="_-&quot;$&quot;* #,##0_-;\-&quot;$&quot;* #,##0_-;_-&quot;$&quot;* &quot;-&quot;??_-;_-@_-"/>
    <numFmt numFmtId="167" formatCode="&quot;$&quot;#,##0"/>
    <numFmt numFmtId="168" formatCode="&quot;$&quot;#,##0;[Red]&quot;$&quot;#,##0"/>
  </numFmts>
  <fonts count="33" x14ac:knownFonts="1">
    <font>
      <sz val="10"/>
      <name val="Arial"/>
    </font>
    <font>
      <sz val="10"/>
      <name val="Arial"/>
      <family val="2"/>
    </font>
    <font>
      <b/>
      <sz val="10"/>
      <name val="Arial"/>
      <family val="2"/>
    </font>
    <font>
      <sz val="10"/>
      <name val="Arial"/>
      <family val="2"/>
    </font>
    <font>
      <b/>
      <i/>
      <sz val="16"/>
      <name val="Arial"/>
      <family val="2"/>
    </font>
    <font>
      <sz val="8"/>
      <color indexed="81"/>
      <name val="Tahoma"/>
      <family val="2"/>
    </font>
    <font>
      <b/>
      <sz val="9"/>
      <name val="Arial"/>
      <family val="2"/>
    </font>
    <font>
      <b/>
      <sz val="10"/>
      <color indexed="9"/>
      <name val="Arial"/>
      <family val="2"/>
    </font>
    <font>
      <sz val="8.3000000000000007"/>
      <color indexed="8"/>
      <name val="Arial"/>
      <family val="2"/>
    </font>
    <font>
      <sz val="10"/>
      <color indexed="8"/>
      <name val="Arial"/>
      <family val="2"/>
    </font>
    <font>
      <b/>
      <sz val="12"/>
      <color indexed="81"/>
      <name val="Tahoma"/>
      <family val="2"/>
    </font>
    <font>
      <sz val="12"/>
      <color indexed="81"/>
      <name val="Tahoma"/>
      <family val="2"/>
    </font>
    <font>
      <u/>
      <sz val="12"/>
      <color indexed="81"/>
      <name val="Tahoma"/>
      <family val="2"/>
    </font>
    <font>
      <b/>
      <sz val="12"/>
      <color indexed="12"/>
      <name val="Tahoma"/>
      <family val="2"/>
    </font>
    <font>
      <b/>
      <sz val="12"/>
      <color indexed="60"/>
      <name val="Tahoma"/>
      <family val="2"/>
    </font>
    <font>
      <b/>
      <u/>
      <sz val="12"/>
      <color indexed="60"/>
      <name val="Tahoma"/>
      <family val="2"/>
    </font>
    <font>
      <b/>
      <sz val="9"/>
      <color indexed="12"/>
      <name val="Arial"/>
      <family val="2"/>
    </font>
    <font>
      <b/>
      <sz val="9"/>
      <color indexed="81"/>
      <name val="Tahoma"/>
      <family val="2"/>
    </font>
    <font>
      <sz val="10"/>
      <color indexed="9"/>
      <name val="Arial"/>
      <family val="2"/>
    </font>
    <font>
      <b/>
      <sz val="9"/>
      <color indexed="9"/>
      <name val="Arial"/>
      <family val="2"/>
    </font>
    <font>
      <sz val="10"/>
      <color indexed="53"/>
      <name val="Arial"/>
      <family val="2"/>
    </font>
    <font>
      <sz val="10"/>
      <color indexed="60"/>
      <name val="Arial"/>
      <family val="2"/>
    </font>
    <font>
      <b/>
      <sz val="10"/>
      <color indexed="60"/>
      <name val="Arial"/>
      <family val="2"/>
    </font>
    <font>
      <b/>
      <sz val="11"/>
      <color indexed="81"/>
      <name val="Tahoma"/>
      <family val="2"/>
    </font>
    <font>
      <b/>
      <sz val="11"/>
      <color indexed="48"/>
      <name val="Tahoma"/>
      <family val="2"/>
    </font>
    <font>
      <b/>
      <sz val="16"/>
      <color indexed="81"/>
      <name val="Tahoma"/>
      <family val="2"/>
    </font>
    <font>
      <sz val="16"/>
      <color indexed="81"/>
      <name val="Tahoma"/>
      <family val="2"/>
    </font>
    <font>
      <sz val="10"/>
      <color indexed="10"/>
      <name val="Arial"/>
      <family val="2"/>
    </font>
    <font>
      <b/>
      <i/>
      <sz val="12"/>
      <color indexed="9"/>
      <name val="Arial"/>
      <family val="2"/>
    </font>
    <font>
      <sz val="14"/>
      <color indexed="81"/>
      <name val="Tahoma"/>
      <family val="2"/>
    </font>
    <font>
      <b/>
      <u/>
      <sz val="14"/>
      <color indexed="81"/>
      <name val="Tahoma"/>
      <family val="2"/>
    </font>
    <font>
      <b/>
      <sz val="14"/>
      <color indexed="81"/>
      <name val="Tahoma"/>
      <family val="2"/>
    </font>
    <font>
      <sz val="8"/>
      <name val="Arial"/>
      <family val="2"/>
    </font>
  </fonts>
  <fills count="21">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17"/>
        <bgColor indexed="64"/>
      </patternFill>
    </fill>
    <fill>
      <patternFill patternType="solid">
        <fgColor indexed="48"/>
        <bgColor indexed="64"/>
      </patternFill>
    </fill>
    <fill>
      <patternFill patternType="solid">
        <fgColor indexed="22"/>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16"/>
        <bgColor indexed="64"/>
      </patternFill>
    </fill>
    <fill>
      <patternFill patternType="solid">
        <fgColor indexed="19"/>
        <bgColor indexed="64"/>
      </patternFill>
    </fill>
    <fill>
      <patternFill patternType="solid">
        <fgColor indexed="58"/>
        <bgColor indexed="64"/>
      </patternFill>
    </fill>
    <fill>
      <patternFill patternType="solid">
        <fgColor indexed="18"/>
        <bgColor indexed="64"/>
      </patternFill>
    </fill>
    <fill>
      <patternFill patternType="solid">
        <fgColor indexed="42"/>
        <bgColor indexed="64"/>
      </patternFill>
    </fill>
    <fill>
      <patternFill patternType="solid">
        <fgColor indexed="11"/>
        <bgColor indexed="64"/>
      </patternFill>
    </fill>
    <fill>
      <patternFill patternType="solid">
        <fgColor indexed="60"/>
        <bgColor indexed="64"/>
      </patternFill>
    </fill>
    <fill>
      <patternFill patternType="solid">
        <fgColor rgb="FFFFFF99"/>
        <bgColor indexed="64"/>
      </patternFill>
    </fill>
    <fill>
      <patternFill patternType="solid">
        <fgColor rgb="FFC0C0C0"/>
        <bgColor indexed="64"/>
      </patternFill>
    </fill>
    <fill>
      <patternFill patternType="solid">
        <fgColor rgb="FFCCCC00"/>
        <bgColor indexed="64"/>
      </patternFill>
    </fill>
  </fills>
  <borders count="59">
    <border>
      <left/>
      <right/>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top style="medium">
        <color indexed="64"/>
      </top>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334">
    <xf numFmtId="0" fontId="0" fillId="0" borderId="0" xfId="0"/>
    <xf numFmtId="0" fontId="0" fillId="0" borderId="0" xfId="0" applyAlignment="1">
      <alignment wrapText="1"/>
    </xf>
    <xf numFmtId="0" fontId="0" fillId="0" borderId="1" xfId="0" applyBorder="1"/>
    <xf numFmtId="0" fontId="0" fillId="0" borderId="0" xfId="0" applyBorder="1"/>
    <xf numFmtId="0" fontId="0" fillId="0" borderId="2" xfId="0" applyBorder="1" applyAlignment="1">
      <alignment horizontal="center"/>
    </xf>
    <xf numFmtId="0" fontId="0" fillId="0" borderId="3" xfId="0"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0" fillId="0" borderId="5" xfId="0" applyBorder="1" applyAlignment="1">
      <alignment wrapText="1"/>
    </xf>
    <xf numFmtId="0" fontId="0" fillId="0" borderId="6" xfId="0" applyBorder="1" applyAlignment="1">
      <alignment wrapText="1"/>
    </xf>
    <xf numFmtId="9" fontId="0" fillId="0" borderId="5" xfId="0" applyNumberForma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2" fillId="0" borderId="7" xfId="0" applyFont="1" applyBorder="1" applyAlignment="1">
      <alignment horizontal="center"/>
    </xf>
    <xf numFmtId="0" fontId="2" fillId="0" borderId="4" xfId="0" applyFont="1" applyBorder="1"/>
    <xf numFmtId="0" fontId="2" fillId="0" borderId="5" xfId="0" applyFont="1" applyBorder="1"/>
    <xf numFmtId="0" fontId="0" fillId="0" borderId="8" xfId="0" applyBorder="1"/>
    <xf numFmtId="0" fontId="0" fillId="0" borderId="9" xfId="0" applyBorder="1"/>
    <xf numFmtId="0" fontId="0" fillId="0" borderId="10" xfId="0" applyBorder="1"/>
    <xf numFmtId="0" fontId="0" fillId="0" borderId="11" xfId="0" applyBorder="1" applyAlignment="1">
      <alignment horizontal="center"/>
    </xf>
    <xf numFmtId="9" fontId="0" fillId="0" borderId="6" xfId="0" applyNumberFormat="1" applyBorder="1" applyAlignment="1">
      <alignment horizontal="center"/>
    </xf>
    <xf numFmtId="9" fontId="0" fillId="0" borderId="4" xfId="3" applyFont="1" applyBorder="1" applyAlignment="1">
      <alignment horizontal="center"/>
    </xf>
    <xf numFmtId="9" fontId="0" fillId="0" borderId="5" xfId="3" applyFont="1" applyBorder="1" applyAlignment="1">
      <alignment horizontal="center"/>
    </xf>
    <xf numFmtId="9" fontId="0" fillId="0" borderId="6" xfId="3" applyFont="1" applyBorder="1" applyAlignment="1">
      <alignment horizontal="center"/>
    </xf>
    <xf numFmtId="0" fontId="2" fillId="0" borderId="4" xfId="0" applyFont="1" applyBorder="1" applyAlignment="1">
      <alignment horizontal="center" vertical="center"/>
    </xf>
    <xf numFmtId="0" fontId="0" fillId="2" borderId="12"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5" xfId="0" applyFill="1" applyBorder="1" applyAlignment="1" applyProtection="1">
      <alignment horizontal="center"/>
      <protection locked="0"/>
    </xf>
    <xf numFmtId="0" fontId="0" fillId="2" borderId="16" xfId="0" applyFill="1" applyBorder="1" applyAlignment="1" applyProtection="1">
      <alignment horizontal="center"/>
      <protection locked="0"/>
    </xf>
    <xf numFmtId="0" fontId="0" fillId="0" borderId="4" xfId="0" applyBorder="1" applyAlignment="1">
      <alignment horizontal="center"/>
    </xf>
    <xf numFmtId="1" fontId="0" fillId="2" borderId="18" xfId="0" applyNumberFormat="1" applyFill="1" applyBorder="1" applyAlignment="1" applyProtection="1">
      <alignment horizontal="center"/>
      <protection locked="0"/>
    </xf>
    <xf numFmtId="1" fontId="0" fillId="2" borderId="16" xfId="0" applyNumberFormat="1" applyFill="1" applyBorder="1" applyAlignment="1" applyProtection="1">
      <alignment horizontal="center"/>
      <protection locked="0"/>
    </xf>
    <xf numFmtId="0" fontId="0" fillId="0" borderId="6" xfId="0" applyFill="1" applyBorder="1" applyAlignment="1">
      <alignment horizontal="center"/>
    </xf>
    <xf numFmtId="0" fontId="2" fillId="0" borderId="6" xfId="0" applyFont="1" applyFill="1" applyBorder="1"/>
    <xf numFmtId="0" fontId="0" fillId="0" borderId="12" xfId="0" applyFill="1" applyBorder="1" applyAlignment="1" applyProtection="1">
      <alignment horizontal="center"/>
      <protection locked="0"/>
    </xf>
    <xf numFmtId="0" fontId="0" fillId="0" borderId="13" xfId="0" applyFill="1" applyBorder="1" applyAlignment="1" applyProtection="1">
      <alignment horizontal="center"/>
      <protection locked="0"/>
    </xf>
    <xf numFmtId="166" fontId="0" fillId="0" borderId="12" xfId="2" applyNumberFormat="1" applyFont="1" applyFill="1" applyBorder="1" applyAlignment="1" applyProtection="1">
      <alignment horizontal="center"/>
      <protection locked="0"/>
    </xf>
    <xf numFmtId="166" fontId="0" fillId="0" borderId="13" xfId="2" applyNumberFormat="1" applyFont="1" applyFill="1" applyBorder="1" applyAlignment="1" applyProtection="1">
      <alignment horizontal="center"/>
      <protection locked="0"/>
    </xf>
    <xf numFmtId="0" fontId="0" fillId="0" borderId="0" xfId="0" applyProtection="1">
      <protection locked="0"/>
    </xf>
    <xf numFmtId="1" fontId="0" fillId="0" borderId="0" xfId="0" applyNumberFormat="1" applyProtection="1">
      <protection locked="0"/>
    </xf>
    <xf numFmtId="166" fontId="0" fillId="0" borderId="0" xfId="2" applyNumberFormat="1" applyFont="1" applyProtection="1">
      <protection locked="0"/>
    </xf>
    <xf numFmtId="0" fontId="0" fillId="0" borderId="0" xfId="0" applyFill="1" applyProtection="1">
      <protection locked="0"/>
    </xf>
    <xf numFmtId="0" fontId="0" fillId="0" borderId="0" xfId="0" applyBorder="1" applyProtection="1">
      <protection locked="0"/>
    </xf>
    <xf numFmtId="0" fontId="0" fillId="0" borderId="0" xfId="0" applyAlignment="1" applyProtection="1">
      <alignment horizontal="center"/>
      <protection locked="0"/>
    </xf>
    <xf numFmtId="0" fontId="0" fillId="0" borderId="19" xfId="0" applyFill="1" applyBorder="1" applyAlignment="1" applyProtection="1">
      <alignment horizontal="center"/>
      <protection locked="0"/>
    </xf>
    <xf numFmtId="0" fontId="0" fillId="3" borderId="0" xfId="0" applyFill="1" applyProtection="1">
      <protection locked="0"/>
    </xf>
    <xf numFmtId="164" fontId="0" fillId="0" borderId="0" xfId="2" applyFont="1" applyProtection="1">
      <protection locked="0"/>
    </xf>
    <xf numFmtId="0" fontId="2" fillId="4" borderId="21" xfId="0" applyFont="1" applyFill="1" applyBorder="1" applyAlignment="1" applyProtection="1">
      <alignment horizontal="center" vertical="center" wrapText="1"/>
      <protection locked="0"/>
    </xf>
    <xf numFmtId="166" fontId="2" fillId="4" borderId="3" xfId="2" applyNumberFormat="1"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0" fillId="0" borderId="22" xfId="0" applyBorder="1"/>
    <xf numFmtId="0" fontId="0" fillId="2" borderId="23" xfId="3" applyNumberFormat="1" applyFont="1" applyFill="1" applyBorder="1" applyAlignment="1" applyProtection="1">
      <alignment horizontal="center"/>
      <protection locked="0"/>
    </xf>
    <xf numFmtId="0" fontId="0" fillId="0" borderId="14" xfId="0" applyBorder="1" applyAlignment="1" applyProtection="1">
      <alignment horizontal="center"/>
      <protection locked="0"/>
    </xf>
    <xf numFmtId="0" fontId="0" fillId="0" borderId="12" xfId="0"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24" xfId="0" applyFill="1" applyBorder="1" applyAlignment="1" applyProtection="1">
      <alignment horizontal="center"/>
      <protection locked="0"/>
    </xf>
    <xf numFmtId="0" fontId="0" fillId="2" borderId="25" xfId="0" applyFill="1" applyBorder="1" applyAlignment="1" applyProtection="1">
      <alignment horizontal="center"/>
      <protection locked="0"/>
    </xf>
    <xf numFmtId="1" fontId="0" fillId="2" borderId="12" xfId="0" applyNumberFormat="1" applyFill="1" applyBorder="1" applyAlignment="1" applyProtection="1">
      <alignment horizontal="center"/>
      <protection locked="0"/>
    </xf>
    <xf numFmtId="166" fontId="0" fillId="2" borderId="12" xfId="2" applyNumberFormat="1" applyFont="1" applyFill="1" applyBorder="1" applyAlignment="1" applyProtection="1">
      <alignment horizontal="center"/>
      <protection locked="0"/>
    </xf>
    <xf numFmtId="166" fontId="0" fillId="2" borderId="14" xfId="2" applyNumberFormat="1" applyFont="1" applyFill="1" applyBorder="1" applyAlignment="1" applyProtection="1">
      <alignment horizontal="center"/>
      <protection locked="0"/>
    </xf>
    <xf numFmtId="1" fontId="2" fillId="4" borderId="26" xfId="0" applyNumberFormat="1" applyFont="1" applyFill="1" applyBorder="1" applyAlignment="1" applyProtection="1">
      <alignment horizontal="center" vertical="center" wrapText="1"/>
      <protection locked="0"/>
    </xf>
    <xf numFmtId="0" fontId="0" fillId="2" borderId="27" xfId="0" applyFill="1" applyBorder="1" applyAlignment="1" applyProtection="1">
      <alignment horizontal="left"/>
      <protection locked="0"/>
    </xf>
    <xf numFmtId="0" fontId="0" fillId="0" borderId="0" xfId="0" applyBorder="1" applyAlignment="1">
      <alignment wrapText="1"/>
    </xf>
    <xf numFmtId="0" fontId="2" fillId="0" borderId="28" xfId="0" applyFont="1" applyBorder="1" applyAlignment="1">
      <alignment horizontal="center" wrapText="1"/>
    </xf>
    <xf numFmtId="0" fontId="0" fillId="0" borderId="4" xfId="0" applyBorder="1" applyAlignment="1">
      <alignment wrapText="1"/>
    </xf>
    <xf numFmtId="0" fontId="2" fillId="0" borderId="1" xfId="0" applyFont="1" applyBorder="1" applyAlignment="1">
      <alignment horizontal="center" wrapText="1"/>
    </xf>
    <xf numFmtId="0" fontId="2" fillId="0" borderId="0" xfId="0" applyFont="1" applyBorder="1" applyAlignment="1">
      <alignment horizontal="center" wrapText="1"/>
    </xf>
    <xf numFmtId="0" fontId="0" fillId="0" borderId="0" xfId="0" applyBorder="1" applyAlignment="1">
      <alignment horizontal="center" wrapText="1"/>
    </xf>
    <xf numFmtId="0" fontId="2" fillId="0" borderId="22" xfId="0" applyFont="1" applyBorder="1" applyAlignment="1">
      <alignment horizontal="center" wrapText="1"/>
    </xf>
    <xf numFmtId="0" fontId="0" fillId="0" borderId="6" xfId="0" applyFill="1" applyBorder="1" applyAlignment="1">
      <alignment wrapText="1"/>
    </xf>
    <xf numFmtId="0" fontId="0" fillId="0" borderId="0" xfId="0" applyBorder="1" applyAlignment="1">
      <alignment horizontal="left" wrapText="1"/>
    </xf>
    <xf numFmtId="0" fontId="0" fillId="0" borderId="0" xfId="0"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9" fontId="0" fillId="0" borderId="0" xfId="0" applyNumberFormat="1" applyBorder="1" applyAlignment="1">
      <alignment wrapText="1"/>
    </xf>
    <xf numFmtId="0" fontId="7" fillId="5" borderId="29" xfId="0" applyFont="1" applyFill="1" applyBorder="1" applyAlignment="1" applyProtection="1">
      <alignment horizontal="center" vertical="center" wrapText="1"/>
      <protection locked="0"/>
    </xf>
    <xf numFmtId="0" fontId="0" fillId="0" borderId="31" xfId="0" applyBorder="1" applyAlignment="1" applyProtection="1">
      <alignment horizontal="center"/>
      <protection locked="0"/>
    </xf>
    <xf numFmtId="0" fontId="0" fillId="2" borderId="32" xfId="0" applyFill="1" applyBorder="1" applyAlignment="1" applyProtection="1">
      <alignment horizontal="center"/>
      <protection locked="0"/>
    </xf>
    <xf numFmtId="0" fontId="0" fillId="2" borderId="13" xfId="3" applyNumberFormat="1" applyFont="1" applyFill="1" applyBorder="1" applyAlignment="1" applyProtection="1">
      <alignment horizontal="center"/>
      <protection locked="0"/>
    </xf>
    <xf numFmtId="164" fontId="0" fillId="0" borderId="0" xfId="0" applyNumberFormat="1" applyFill="1" applyBorder="1" applyProtection="1">
      <protection locked="0"/>
    </xf>
    <xf numFmtId="10" fontId="0" fillId="0" borderId="25" xfId="3" applyNumberFormat="1" applyFont="1" applyFill="1" applyBorder="1" applyAlignment="1" applyProtection="1">
      <alignment horizontal="center"/>
      <protection locked="0"/>
    </xf>
    <xf numFmtId="166" fontId="0" fillId="0" borderId="19" xfId="0" applyNumberFormat="1" applyFill="1" applyBorder="1" applyAlignment="1" applyProtection="1">
      <alignment horizontal="center"/>
      <protection locked="0"/>
    </xf>
    <xf numFmtId="166" fontId="0" fillId="0" borderId="33" xfId="0" applyNumberFormat="1" applyFill="1" applyBorder="1" applyAlignment="1" applyProtection="1">
      <alignment horizontal="center"/>
      <protection locked="0"/>
    </xf>
    <xf numFmtId="0" fontId="0" fillId="2" borderId="13" xfId="1" applyNumberFormat="1" applyFont="1" applyFill="1" applyBorder="1" applyAlignment="1" applyProtection="1">
      <alignment horizontal="center"/>
      <protection locked="0"/>
    </xf>
    <xf numFmtId="166" fontId="0" fillId="2" borderId="32" xfId="2" applyNumberFormat="1" applyFont="1" applyFill="1" applyBorder="1" applyAlignment="1" applyProtection="1">
      <alignment horizontal="center"/>
      <protection locked="0"/>
    </xf>
    <xf numFmtId="166" fontId="0" fillId="2" borderId="16" xfId="2" applyNumberFormat="1" applyFont="1" applyFill="1" applyBorder="1" applyAlignment="1" applyProtection="1">
      <alignment horizontal="center"/>
      <protection locked="0"/>
    </xf>
    <xf numFmtId="166" fontId="0" fillId="0" borderId="7" xfId="2" applyNumberFormat="1" applyFont="1" applyBorder="1" applyProtection="1">
      <protection locked="0"/>
    </xf>
    <xf numFmtId="0" fontId="0" fillId="0" borderId="5" xfId="0" applyFill="1" applyBorder="1" applyAlignment="1">
      <alignment wrapText="1"/>
    </xf>
    <xf numFmtId="0" fontId="2" fillId="0" borderId="5" xfId="0" applyFont="1" applyFill="1" applyBorder="1" applyAlignment="1">
      <alignment horizontal="center" wrapText="1"/>
    </xf>
    <xf numFmtId="0" fontId="0" fillId="3" borderId="13" xfId="0" applyFill="1" applyBorder="1" applyAlignment="1" applyProtection="1">
      <alignment horizontal="left"/>
      <protection locked="0"/>
    </xf>
    <xf numFmtId="0" fontId="0" fillId="2" borderId="27" xfId="0" applyFill="1" applyBorder="1" applyAlignment="1">
      <alignment horizontal="left"/>
    </xf>
    <xf numFmtId="0" fontId="0" fillId="2" borderId="33" xfId="0" applyFill="1" applyBorder="1" applyAlignment="1">
      <alignment horizontal="left"/>
    </xf>
    <xf numFmtId="0" fontId="0" fillId="0" borderId="13" xfId="0" applyFill="1" applyBorder="1" applyAlignment="1" applyProtection="1">
      <alignment horizontal="left"/>
      <protection locked="0"/>
    </xf>
    <xf numFmtId="0" fontId="0" fillId="0" borderId="13" xfId="0" applyFill="1" applyBorder="1" applyProtection="1">
      <protection locked="0"/>
    </xf>
    <xf numFmtId="0" fontId="0" fillId="2" borderId="34" xfId="0" applyFill="1" applyBorder="1" applyAlignment="1">
      <alignment horizontal="left"/>
    </xf>
    <xf numFmtId="0" fontId="0" fillId="0" borderId="30" xfId="0" quotePrefix="1" applyBorder="1" applyAlignment="1" applyProtection="1">
      <alignment horizontal="center"/>
      <protection locked="0"/>
    </xf>
    <xf numFmtId="0" fontId="0" fillId="0" borderId="0" xfId="0" applyFill="1" applyBorder="1" applyProtection="1">
      <protection locked="0"/>
    </xf>
    <xf numFmtId="1" fontId="0" fillId="2" borderId="31" xfId="0" applyNumberFormat="1" applyFill="1" applyBorder="1" applyAlignment="1" applyProtection="1">
      <alignment horizontal="center"/>
      <protection locked="0"/>
    </xf>
    <xf numFmtId="1" fontId="0" fillId="0" borderId="0" xfId="0" applyNumberFormat="1" applyAlignment="1" applyProtection="1">
      <alignment horizontal="center"/>
      <protection locked="0"/>
    </xf>
    <xf numFmtId="1" fontId="0" fillId="2" borderId="35" xfId="0" applyNumberFormat="1" applyFill="1" applyBorder="1" applyAlignment="1">
      <alignment horizontal="center"/>
    </xf>
    <xf numFmtId="0" fontId="0" fillId="0" borderId="0" xfId="0" applyAlignment="1"/>
    <xf numFmtId="0" fontId="0" fillId="0" borderId="0" xfId="0" applyFill="1" applyAlignment="1" applyProtection="1">
      <protection locked="0"/>
    </xf>
    <xf numFmtId="0" fontId="7" fillId="6" borderId="36"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29" xfId="0" applyFont="1" applyFill="1" applyBorder="1" applyAlignment="1" applyProtection="1">
      <alignment horizontal="center" vertical="center" wrapText="1"/>
      <protection locked="0"/>
    </xf>
    <xf numFmtId="0" fontId="7" fillId="6" borderId="37" xfId="0" applyFont="1" applyFill="1" applyBorder="1" applyAlignment="1" applyProtection="1">
      <alignment horizontal="center" vertical="center" wrapText="1"/>
      <protection locked="0"/>
    </xf>
    <xf numFmtId="1" fontId="0" fillId="2" borderId="13" xfId="0" applyNumberFormat="1" applyFill="1" applyBorder="1" applyAlignment="1" applyProtection="1">
      <alignment horizontal="center"/>
      <protection locked="0"/>
    </xf>
    <xf numFmtId="0" fontId="0" fillId="7" borderId="13" xfId="0" applyFill="1" applyBorder="1" applyAlignment="1" applyProtection="1">
      <alignment horizontal="center"/>
      <protection locked="0"/>
    </xf>
    <xf numFmtId="166" fontId="0" fillId="0" borderId="13" xfId="2" applyNumberFormat="1" applyFont="1" applyBorder="1" applyProtection="1">
      <protection locked="0"/>
    </xf>
    <xf numFmtId="0" fontId="0" fillId="7" borderId="13" xfId="3" applyNumberFormat="1" applyFont="1" applyFill="1" applyBorder="1" applyAlignment="1" applyProtection="1">
      <alignment horizontal="center"/>
      <protection locked="0"/>
    </xf>
    <xf numFmtId="0" fontId="0" fillId="2" borderId="34" xfId="0" applyFill="1" applyBorder="1" applyAlignment="1" applyProtection="1">
      <alignment horizontal="left"/>
      <protection locked="0"/>
    </xf>
    <xf numFmtId="0" fontId="0" fillId="3" borderId="17" xfId="0" applyFill="1" applyBorder="1" applyAlignment="1" applyProtection="1">
      <alignment horizontal="center"/>
      <protection locked="0"/>
    </xf>
    <xf numFmtId="1" fontId="0" fillId="7" borderId="13" xfId="0" applyNumberFormat="1" applyFill="1" applyBorder="1" applyAlignment="1" applyProtection="1">
      <alignment horizontal="center"/>
      <protection locked="0"/>
    </xf>
    <xf numFmtId="0" fontId="0" fillId="3" borderId="0" xfId="0" applyFill="1" applyBorder="1" applyProtection="1">
      <protection locked="0"/>
    </xf>
    <xf numFmtId="0" fontId="0" fillId="7" borderId="32" xfId="0" applyFill="1" applyBorder="1" applyAlignment="1" applyProtection="1">
      <alignment horizontal="center"/>
      <protection locked="0"/>
    </xf>
    <xf numFmtId="0" fontId="0" fillId="0" borderId="33" xfId="0" applyFill="1" applyBorder="1" applyAlignment="1" applyProtection="1">
      <alignment horizontal="center"/>
      <protection locked="0"/>
    </xf>
    <xf numFmtId="0" fontId="0" fillId="3" borderId="32" xfId="0" applyFill="1" applyBorder="1" applyAlignment="1" applyProtection="1">
      <alignment horizontal="left"/>
      <protection locked="0"/>
    </xf>
    <xf numFmtId="9" fontId="0" fillId="0" borderId="12" xfId="3" applyFont="1" applyFill="1" applyBorder="1" applyAlignment="1" applyProtection="1">
      <alignment horizontal="center"/>
      <protection locked="0"/>
    </xf>
    <xf numFmtId="9" fontId="0" fillId="0" borderId="13" xfId="3" applyFont="1" applyFill="1" applyBorder="1" applyAlignment="1" applyProtection="1">
      <alignment horizontal="center"/>
      <protection locked="0"/>
    </xf>
    <xf numFmtId="1" fontId="0" fillId="7" borderId="16" xfId="0" applyNumberFormat="1" applyFill="1" applyBorder="1" applyAlignment="1" applyProtection="1">
      <alignment horizontal="center"/>
      <protection locked="0"/>
    </xf>
    <xf numFmtId="1" fontId="0" fillId="7" borderId="38" xfId="0" applyNumberFormat="1" applyFill="1" applyBorder="1" applyAlignment="1">
      <alignment horizontal="center"/>
    </xf>
    <xf numFmtId="167" fontId="0" fillId="0" borderId="0" xfId="0" applyNumberFormat="1" applyFill="1" applyBorder="1" applyProtection="1">
      <protection locked="0"/>
    </xf>
    <xf numFmtId="1" fontId="0" fillId="0" borderId="13" xfId="0" applyNumberFormat="1" applyFill="1" applyBorder="1" applyAlignment="1" applyProtection="1">
      <alignment horizontal="center"/>
      <protection locked="0"/>
    </xf>
    <xf numFmtId="0" fontId="0" fillId="0" borderId="39" xfId="0" applyBorder="1"/>
    <xf numFmtId="0" fontId="0" fillId="0" borderId="40" xfId="0" applyBorder="1"/>
    <xf numFmtId="0" fontId="0" fillId="0" borderId="41" xfId="0" applyBorder="1"/>
    <xf numFmtId="0" fontId="0" fillId="0" borderId="42" xfId="0" applyBorder="1" applyAlignment="1">
      <alignment wrapText="1"/>
    </xf>
    <xf numFmtId="0" fontId="0" fillId="0" borderId="43" xfId="0" applyBorder="1" applyAlignment="1">
      <alignment wrapText="1"/>
    </xf>
    <xf numFmtId="0" fontId="0" fillId="0" borderId="44" xfId="0" applyBorder="1" applyAlignment="1">
      <alignment wrapText="1"/>
    </xf>
    <xf numFmtId="0" fontId="2" fillId="8" borderId="4" xfId="0" applyFont="1" applyFill="1" applyBorder="1" applyAlignment="1">
      <alignment horizontal="center"/>
    </xf>
    <xf numFmtId="0" fontId="2" fillId="8" borderId="45" xfId="0" applyFont="1" applyFill="1" applyBorder="1" applyAlignment="1">
      <alignment horizontal="center"/>
    </xf>
    <xf numFmtId="0" fontId="2" fillId="8" borderId="7" xfId="0" applyFont="1" applyFill="1" applyBorder="1" applyAlignment="1">
      <alignment horizontal="center"/>
    </xf>
    <xf numFmtId="0" fontId="0" fillId="0" borderId="0" xfId="0" applyBorder="1" applyAlignment="1">
      <alignment horizontal="center" vertical="center" textRotation="90" wrapText="1"/>
    </xf>
    <xf numFmtId="1" fontId="0" fillId="0" borderId="12" xfId="0" applyNumberFormat="1" applyFill="1" applyBorder="1" applyAlignment="1" applyProtection="1">
      <alignment horizontal="center"/>
      <protection locked="0"/>
    </xf>
    <xf numFmtId="1" fontId="2" fillId="4" borderId="5" xfId="0" applyNumberFormat="1" applyFont="1" applyFill="1" applyBorder="1" applyAlignment="1" applyProtection="1">
      <alignment horizontal="center" vertical="center" wrapText="1"/>
      <protection locked="0"/>
    </xf>
    <xf numFmtId="0" fontId="0" fillId="0" borderId="14" xfId="0" applyFill="1" applyBorder="1" applyAlignment="1" applyProtection="1">
      <alignment horizontal="center"/>
      <protection locked="0"/>
    </xf>
    <xf numFmtId="0" fontId="0" fillId="0" borderId="15" xfId="0" applyFill="1" applyBorder="1" applyAlignment="1" applyProtection="1">
      <alignment horizontal="center"/>
      <protection locked="0"/>
    </xf>
    <xf numFmtId="0" fontId="0" fillId="0" borderId="14" xfId="0" applyFill="1" applyBorder="1" applyAlignment="1">
      <alignment horizontal="center"/>
    </xf>
    <xf numFmtId="0" fontId="19" fillId="5" borderId="47" xfId="0" applyFont="1" applyFill="1" applyBorder="1" applyAlignment="1" applyProtection="1">
      <alignment horizontal="center" vertical="center" wrapText="1"/>
      <protection locked="0"/>
    </xf>
    <xf numFmtId="0" fontId="19" fillId="5" borderId="20" xfId="0" applyFont="1" applyFill="1" applyBorder="1" applyAlignment="1" applyProtection="1">
      <alignment horizontal="center" vertical="center" wrapText="1"/>
      <protection locked="0"/>
    </xf>
    <xf numFmtId="0" fontId="0" fillId="0" borderId="48" xfId="0" applyFill="1" applyBorder="1" applyAlignment="1" applyProtection="1">
      <alignment horizontal="left"/>
      <protection locked="0"/>
    </xf>
    <xf numFmtId="1" fontId="0" fillId="0" borderId="16" xfId="0" applyNumberFormat="1" applyFill="1" applyBorder="1" applyAlignment="1" applyProtection="1">
      <alignment horizontal="center"/>
      <protection locked="0"/>
    </xf>
    <xf numFmtId="0" fontId="0" fillId="0" borderId="13" xfId="3" applyNumberFormat="1" applyFont="1" applyFill="1" applyBorder="1" applyAlignment="1" applyProtection="1">
      <alignment horizontal="center"/>
      <protection locked="0"/>
    </xf>
    <xf numFmtId="0" fontId="0" fillId="0" borderId="23" xfId="3" applyNumberFormat="1" applyFont="1" applyFill="1" applyBorder="1" applyAlignment="1" applyProtection="1">
      <alignment horizontal="center"/>
      <protection locked="0"/>
    </xf>
    <xf numFmtId="9" fontId="0" fillId="0" borderId="16" xfId="3" applyFont="1" applyFill="1" applyBorder="1" applyAlignment="1" applyProtection="1">
      <alignment horizontal="center"/>
      <protection locked="0"/>
    </xf>
    <xf numFmtId="0" fontId="0" fillId="0" borderId="32" xfId="0" applyFill="1" applyBorder="1" applyAlignment="1" applyProtection="1">
      <alignment horizontal="center"/>
      <protection locked="0"/>
    </xf>
    <xf numFmtId="0" fontId="0" fillId="0" borderId="16" xfId="0" applyFill="1" applyBorder="1" applyAlignment="1" applyProtection="1">
      <alignment horizontal="center"/>
      <protection locked="0"/>
    </xf>
    <xf numFmtId="166" fontId="0" fillId="0" borderId="13" xfId="2" applyNumberFormat="1" applyFont="1" applyFill="1" applyBorder="1" applyProtection="1">
      <protection locked="0"/>
    </xf>
    <xf numFmtId="0" fontId="0" fillId="0" borderId="27" xfId="0" applyFill="1" applyBorder="1" applyAlignment="1" applyProtection="1">
      <alignment horizontal="left"/>
      <protection locked="0"/>
    </xf>
    <xf numFmtId="1" fontId="0" fillId="0" borderId="49" xfId="0" applyNumberFormat="1" applyFill="1" applyBorder="1" applyAlignment="1">
      <alignment horizontal="center"/>
    </xf>
    <xf numFmtId="1" fontId="0" fillId="0" borderId="15" xfId="0" applyNumberFormat="1" applyFill="1" applyBorder="1" applyAlignment="1" applyProtection="1">
      <alignment horizontal="center"/>
      <protection locked="0"/>
    </xf>
    <xf numFmtId="166" fontId="0" fillId="0" borderId="15" xfId="2" applyNumberFormat="1" applyFont="1" applyFill="1" applyBorder="1" applyAlignment="1" applyProtection="1">
      <alignment horizontal="center"/>
      <protection locked="0"/>
    </xf>
    <xf numFmtId="9" fontId="0" fillId="0" borderId="15" xfId="3" applyFont="1" applyFill="1" applyBorder="1" applyAlignment="1" applyProtection="1">
      <alignment horizontal="center"/>
      <protection locked="0"/>
    </xf>
    <xf numFmtId="0" fontId="0" fillId="0" borderId="18" xfId="0" applyFill="1" applyBorder="1" applyAlignment="1" applyProtection="1">
      <alignment horizontal="center"/>
      <protection locked="0"/>
    </xf>
    <xf numFmtId="0" fontId="0" fillId="0" borderId="32" xfId="0" applyFill="1" applyBorder="1" applyAlignment="1" applyProtection="1">
      <alignment horizontal="left"/>
      <protection locked="0"/>
    </xf>
    <xf numFmtId="1" fontId="0" fillId="0" borderId="38" xfId="0" applyNumberFormat="1" applyFill="1" applyBorder="1" applyAlignment="1">
      <alignment horizontal="center"/>
    </xf>
    <xf numFmtId="0" fontId="0" fillId="0" borderId="16" xfId="0" applyFill="1" applyBorder="1" applyAlignment="1" applyProtection="1">
      <alignment horizontal="left"/>
      <protection locked="0"/>
    </xf>
    <xf numFmtId="9" fontId="0" fillId="0" borderId="32" xfId="3" applyFont="1" applyFill="1" applyBorder="1" applyAlignment="1" applyProtection="1">
      <alignment horizontal="center"/>
      <protection locked="0"/>
    </xf>
    <xf numFmtId="0" fontId="0" fillId="0" borderId="15" xfId="0" quotePrefix="1" applyFill="1" applyBorder="1" applyAlignment="1">
      <alignment horizontal="center"/>
    </xf>
    <xf numFmtId="0" fontId="0" fillId="8" borderId="6" xfId="0" applyFill="1" applyBorder="1" applyAlignment="1" applyProtection="1">
      <alignment horizontal="center"/>
      <protection locked="0"/>
    </xf>
    <xf numFmtId="0" fontId="0" fillId="8" borderId="6" xfId="0" quotePrefix="1" applyFill="1" applyBorder="1" applyAlignment="1" applyProtection="1">
      <alignment horizontal="center"/>
      <protection locked="0"/>
    </xf>
    <xf numFmtId="166" fontId="0" fillId="0" borderId="36" xfId="2" applyNumberFormat="1" applyFont="1" applyBorder="1" applyProtection="1">
      <protection locked="0"/>
    </xf>
    <xf numFmtId="168" fontId="0" fillId="0" borderId="13" xfId="0" applyNumberFormat="1" applyFill="1" applyBorder="1" applyProtection="1">
      <protection locked="0"/>
    </xf>
    <xf numFmtId="6" fontId="0" fillId="0" borderId="13" xfId="0" applyNumberFormat="1" applyFill="1" applyBorder="1" applyProtection="1">
      <protection locked="0"/>
    </xf>
    <xf numFmtId="0" fontId="2" fillId="9" borderId="11" xfId="0" applyFont="1" applyFill="1" applyBorder="1" applyAlignment="1" applyProtection="1">
      <alignment horizontal="center"/>
      <protection locked="0"/>
    </xf>
    <xf numFmtId="0" fontId="2" fillId="9" borderId="50" xfId="0" applyFont="1" applyFill="1" applyBorder="1" applyAlignment="1" applyProtection="1">
      <alignment horizontal="center"/>
      <protection locked="0"/>
    </xf>
    <xf numFmtId="6" fontId="0" fillId="0" borderId="13" xfId="0" applyNumberFormat="1" applyBorder="1" applyProtection="1">
      <protection locked="0"/>
    </xf>
    <xf numFmtId="38" fontId="0" fillId="0" borderId="13" xfId="0" applyNumberFormat="1" applyFill="1" applyBorder="1" applyProtection="1">
      <protection locked="0"/>
    </xf>
    <xf numFmtId="6" fontId="1" fillId="0" borderId="13" xfId="0" applyNumberFormat="1" applyFont="1" applyBorder="1" applyProtection="1">
      <protection locked="0"/>
    </xf>
    <xf numFmtId="168" fontId="0" fillId="0" borderId="13" xfId="0" applyNumberFormat="1" applyBorder="1" applyProtection="1">
      <protection locked="0"/>
    </xf>
    <xf numFmtId="0" fontId="0" fillId="0" borderId="51" xfId="0" applyBorder="1" applyProtection="1">
      <protection locked="0"/>
    </xf>
    <xf numFmtId="0" fontId="0" fillId="0" borderId="52" xfId="0" applyBorder="1" applyProtection="1">
      <protection locked="0"/>
    </xf>
    <xf numFmtId="10" fontId="0" fillId="10" borderId="13" xfId="0" applyNumberFormat="1" applyFill="1" applyBorder="1" applyProtection="1">
      <protection locked="0"/>
    </xf>
    <xf numFmtId="0" fontId="0" fillId="10" borderId="13" xfId="0" applyFill="1" applyBorder="1" applyProtection="1">
      <protection locked="0"/>
    </xf>
    <xf numFmtId="0" fontId="28" fillId="11" borderId="0" xfId="0" applyFont="1" applyFill="1" applyAlignment="1">
      <alignment horizontal="center"/>
    </xf>
    <xf numFmtId="0" fontId="28" fillId="12" borderId="0" xfId="0" applyFont="1" applyFill="1" applyAlignment="1">
      <alignment wrapText="1"/>
    </xf>
    <xf numFmtId="0" fontId="28" fillId="13" borderId="0" xfId="0" applyFont="1" applyFill="1"/>
    <xf numFmtId="0" fontId="18" fillId="13" borderId="0" xfId="0" applyFont="1" applyFill="1"/>
    <xf numFmtId="0" fontId="18" fillId="13" borderId="0" xfId="0" applyFont="1" applyFill="1" applyAlignment="1">
      <alignment wrapText="1"/>
    </xf>
    <xf numFmtId="0" fontId="28" fillId="14" borderId="0" xfId="0" applyFont="1" applyFill="1"/>
    <xf numFmtId="0" fontId="18" fillId="14" borderId="0" xfId="0" applyFont="1" applyFill="1"/>
    <xf numFmtId="0" fontId="2" fillId="15" borderId="7" xfId="0" applyFont="1" applyFill="1" applyBorder="1" applyAlignment="1">
      <alignment horizontal="center" wrapText="1"/>
    </xf>
    <xf numFmtId="0" fontId="0" fillId="0" borderId="0" xfId="0" applyFill="1" applyBorder="1" applyAlignment="1">
      <alignment horizontal="center"/>
    </xf>
    <xf numFmtId="0" fontId="0" fillId="0" borderId="0" xfId="0" applyFill="1" applyBorder="1"/>
    <xf numFmtId="0" fontId="2" fillId="0" borderId="0" xfId="0" applyFont="1" applyFill="1" applyBorder="1" applyAlignment="1">
      <alignment horizontal="centerContinuous"/>
    </xf>
    <xf numFmtId="0" fontId="0" fillId="0" borderId="0" xfId="0" applyFill="1" applyBorder="1" applyAlignment="1">
      <alignment horizontal="centerContinuous"/>
    </xf>
    <xf numFmtId="0" fontId="2" fillId="0" borderId="0" xfId="0" applyFont="1" applyFill="1" applyBorder="1" applyAlignment="1">
      <alignment horizontal="center"/>
    </xf>
    <xf numFmtId="0" fontId="8" fillId="0" borderId="0" xfId="0" applyFont="1" applyFill="1" applyBorder="1"/>
    <xf numFmtId="9" fontId="9" fillId="0" borderId="0" xfId="3" applyFont="1" applyFill="1" applyBorder="1"/>
    <xf numFmtId="9" fontId="3" fillId="0" borderId="0" xfId="3" applyFont="1" applyFill="1" applyBorder="1"/>
    <xf numFmtId="0" fontId="3" fillId="0" borderId="1" xfId="0" applyFont="1" applyBorder="1" applyAlignment="1">
      <alignment horizontal="center"/>
    </xf>
    <xf numFmtId="0" fontId="3" fillId="0" borderId="22" xfId="0" applyFont="1" applyBorder="1" applyAlignment="1">
      <alignment horizontal="center"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2" fillId="15" borderId="7" xfId="0" applyFont="1" applyFill="1" applyBorder="1" applyAlignment="1">
      <alignment horizontal="centerContinuous" wrapText="1"/>
    </xf>
    <xf numFmtId="0" fontId="2" fillId="16" borderId="7" xfId="0" applyFont="1" applyFill="1" applyBorder="1" applyAlignment="1">
      <alignment horizontal="center"/>
    </xf>
    <xf numFmtId="0" fontId="2" fillId="16" borderId="36" xfId="0" applyFont="1" applyFill="1" applyBorder="1" applyAlignment="1">
      <alignment horizontal="center"/>
    </xf>
    <xf numFmtId="0" fontId="2" fillId="16" borderId="20" xfId="0" applyFont="1" applyFill="1" applyBorder="1" applyAlignment="1">
      <alignment horizontal="center"/>
    </xf>
    <xf numFmtId="0" fontId="2" fillId="16" borderId="29" xfId="0" applyFont="1" applyFill="1" applyBorder="1" applyAlignment="1">
      <alignment horizontal="center"/>
    </xf>
    <xf numFmtId="0" fontId="2" fillId="16" borderId="7" xfId="0" applyFont="1" applyFill="1" applyBorder="1" applyAlignment="1">
      <alignment horizontal="center" wrapText="1"/>
    </xf>
    <xf numFmtId="0" fontId="2" fillId="16" borderId="4" xfId="0" applyFont="1" applyFill="1" applyBorder="1" applyAlignment="1">
      <alignment horizontal="center"/>
    </xf>
    <xf numFmtId="0" fontId="18" fillId="16" borderId="37" xfId="0" applyFont="1" applyFill="1" applyBorder="1" applyAlignment="1"/>
    <xf numFmtId="6" fontId="0" fillId="7" borderId="13" xfId="0" applyNumberFormat="1" applyFill="1" applyBorder="1" applyProtection="1">
      <protection locked="0"/>
    </xf>
    <xf numFmtId="2" fontId="0" fillId="7" borderId="32" xfId="3" applyNumberFormat="1" applyFont="1" applyFill="1" applyBorder="1" applyAlignment="1" applyProtection="1">
      <alignment horizontal="center"/>
      <protection locked="0"/>
    </xf>
    <xf numFmtId="2" fontId="0" fillId="0" borderId="32" xfId="3" applyNumberFormat="1" applyFont="1" applyFill="1" applyBorder="1" applyAlignment="1" applyProtection="1">
      <alignment horizontal="center"/>
      <protection locked="0"/>
    </xf>
    <xf numFmtId="2" fontId="0" fillId="2" borderId="32" xfId="3" applyNumberFormat="1" applyFont="1" applyFill="1" applyBorder="1" applyAlignment="1" applyProtection="1">
      <alignment horizontal="center"/>
      <protection locked="0"/>
    </xf>
    <xf numFmtId="2" fontId="0" fillId="2" borderId="16" xfId="3" applyNumberFormat="1" applyFont="1" applyFill="1" applyBorder="1" applyAlignment="1" applyProtection="1">
      <alignment horizontal="center"/>
      <protection locked="0"/>
    </xf>
    <xf numFmtId="2" fontId="0" fillId="0" borderId="16" xfId="3" applyNumberFormat="1" applyFont="1" applyFill="1" applyBorder="1" applyAlignment="1" applyProtection="1">
      <alignment horizontal="center"/>
      <protection locked="0"/>
    </xf>
    <xf numFmtId="2" fontId="0" fillId="2" borderId="13" xfId="0" applyNumberFormat="1" applyFill="1" applyBorder="1" applyAlignment="1" applyProtection="1">
      <alignment horizontal="center"/>
      <protection locked="0"/>
    </xf>
    <xf numFmtId="1" fontId="0" fillId="2" borderId="16" xfId="0" applyNumberFormat="1" applyFill="1" applyBorder="1" applyAlignment="1" applyProtection="1">
      <alignment horizontal="center"/>
    </xf>
    <xf numFmtId="1" fontId="0" fillId="2" borderId="38" xfId="0" applyNumberFormat="1" applyFill="1" applyBorder="1" applyAlignment="1" applyProtection="1">
      <alignment horizontal="center"/>
    </xf>
    <xf numFmtId="1" fontId="0" fillId="2" borderId="32" xfId="0" applyNumberFormat="1" applyFill="1" applyBorder="1" applyAlignment="1" applyProtection="1">
      <alignment horizontal="center"/>
    </xf>
    <xf numFmtId="1" fontId="0" fillId="0" borderId="23" xfId="0" applyNumberFormat="1" applyFill="1" applyBorder="1" applyAlignment="1" applyProtection="1">
      <alignment horizontal="center"/>
    </xf>
    <xf numFmtId="1" fontId="0" fillId="0" borderId="32" xfId="0" applyNumberFormat="1" applyFill="1" applyBorder="1" applyAlignment="1" applyProtection="1">
      <alignment horizontal="center"/>
    </xf>
    <xf numFmtId="166" fontId="0" fillId="0" borderId="13" xfId="2" applyNumberFormat="1" applyFont="1" applyFill="1" applyBorder="1" applyAlignment="1" applyProtection="1">
      <alignment horizontal="center"/>
    </xf>
    <xf numFmtId="166" fontId="0" fillId="2" borderId="13" xfId="2" applyNumberFormat="1" applyFont="1" applyFill="1" applyBorder="1" applyAlignment="1" applyProtection="1">
      <alignment horizontal="center"/>
    </xf>
    <xf numFmtId="166" fontId="0" fillId="2" borderId="16" xfId="2" applyNumberFormat="1" applyFont="1" applyFill="1" applyBorder="1" applyAlignment="1" applyProtection="1">
      <alignment horizontal="center"/>
    </xf>
    <xf numFmtId="166" fontId="0" fillId="0" borderId="16" xfId="2" applyNumberFormat="1" applyFont="1" applyFill="1" applyBorder="1" applyAlignment="1" applyProtection="1">
      <alignment horizontal="center"/>
    </xf>
    <xf numFmtId="166" fontId="0" fillId="2" borderId="16" xfId="2" applyNumberFormat="1" applyFont="1" applyFill="1" applyBorder="1" applyProtection="1"/>
    <xf numFmtId="166" fontId="0" fillId="2" borderId="45" xfId="2" applyNumberFormat="1" applyFont="1" applyFill="1" applyBorder="1" applyProtection="1"/>
    <xf numFmtId="2" fontId="0" fillId="0" borderId="13" xfId="0" applyNumberFormat="1" applyFill="1" applyBorder="1" applyAlignment="1" applyProtection="1">
      <alignment horizontal="center"/>
    </xf>
    <xf numFmtId="1" fontId="0" fillId="0" borderId="13" xfId="0" applyNumberFormat="1" applyFill="1" applyBorder="1" applyAlignment="1" applyProtection="1">
      <alignment horizontal="center"/>
    </xf>
    <xf numFmtId="9" fontId="0" fillId="0" borderId="13" xfId="3" applyFont="1" applyFill="1" applyBorder="1" applyAlignment="1" applyProtection="1">
      <alignment horizontal="center"/>
    </xf>
    <xf numFmtId="0" fontId="0" fillId="0" borderId="33" xfId="0" applyFill="1" applyBorder="1" applyAlignment="1" applyProtection="1">
      <alignment horizontal="center"/>
    </xf>
    <xf numFmtId="166" fontId="0" fillId="0" borderId="33" xfId="0" applyNumberFormat="1" applyFill="1" applyBorder="1" applyAlignment="1" applyProtection="1">
      <alignment horizontal="center"/>
    </xf>
    <xf numFmtId="0" fontId="0" fillId="0" borderId="13" xfId="0" applyBorder="1" applyProtection="1"/>
    <xf numFmtId="166" fontId="0" fillId="0" borderId="44" xfId="0" applyNumberFormat="1" applyFill="1" applyBorder="1" applyProtection="1"/>
    <xf numFmtId="0" fontId="0" fillId="0" borderId="0" xfId="0" applyProtection="1"/>
    <xf numFmtId="1" fontId="0" fillId="0" borderId="0" xfId="0" applyNumberFormat="1" applyAlignment="1" applyProtection="1">
      <alignment horizontal="center"/>
    </xf>
    <xf numFmtId="1" fontId="0" fillId="0" borderId="0" xfId="0" applyNumberFormat="1" applyProtection="1"/>
    <xf numFmtId="166" fontId="0" fillId="0" borderId="0" xfId="2" applyNumberFormat="1" applyFont="1" applyProtection="1"/>
    <xf numFmtId="0" fontId="0" fillId="0" borderId="0" xfId="0" applyBorder="1" applyProtection="1"/>
    <xf numFmtId="0" fontId="0" fillId="0" borderId="0" xfId="0" applyFill="1" applyProtection="1"/>
    <xf numFmtId="0" fontId="4" fillId="0" borderId="0" xfId="0" applyFont="1" applyProtection="1"/>
    <xf numFmtId="0" fontId="0" fillId="0" borderId="0" xfId="0" applyAlignment="1" applyProtection="1">
      <alignment horizontal="centerContinuous" wrapText="1"/>
    </xf>
    <xf numFmtId="1" fontId="0" fillId="0" borderId="0" xfId="0" applyNumberFormat="1" applyAlignment="1" applyProtection="1">
      <alignment horizontal="center" wrapText="1"/>
    </xf>
    <xf numFmtId="0" fontId="0" fillId="0" borderId="21" xfId="0" applyBorder="1" applyProtection="1"/>
    <xf numFmtId="0" fontId="0" fillId="3" borderId="21" xfId="0" applyFill="1" applyBorder="1" applyProtection="1"/>
    <xf numFmtId="0" fontId="0" fillId="0" borderId="21" xfId="0" applyFill="1" applyBorder="1" applyProtection="1"/>
    <xf numFmtId="0" fontId="0" fillId="8" borderId="24" xfId="0" applyFill="1" applyBorder="1" applyAlignment="1" applyProtection="1">
      <alignment horizontal="center"/>
      <protection locked="0"/>
    </xf>
    <xf numFmtId="6" fontId="0" fillId="0" borderId="53" xfId="0" applyNumberFormat="1" applyFill="1" applyBorder="1" applyProtection="1">
      <protection locked="0"/>
    </xf>
    <xf numFmtId="6" fontId="0" fillId="0" borderId="54" xfId="0" applyNumberFormat="1" applyFill="1" applyBorder="1" applyProtection="1">
      <protection locked="0"/>
    </xf>
    <xf numFmtId="0" fontId="2" fillId="0" borderId="0" xfId="0" applyFont="1" applyAlignment="1">
      <alignment horizontal="center" vertical="center"/>
    </xf>
    <xf numFmtId="0" fontId="2" fillId="0" borderId="52" xfId="0" applyFont="1" applyBorder="1" applyAlignment="1" applyProtection="1">
      <alignment horizontal="center" vertical="center"/>
      <protection locked="0"/>
    </xf>
    <xf numFmtId="168" fontId="0" fillId="0" borderId="53" xfId="0" applyNumberFormat="1" applyFill="1" applyBorder="1" applyProtection="1">
      <protection locked="0"/>
    </xf>
    <xf numFmtId="168" fontId="0" fillId="0" borderId="54" xfId="0" applyNumberFormat="1" applyBorder="1" applyProtection="1">
      <protection locked="0"/>
    </xf>
    <xf numFmtId="168" fontId="0" fillId="7" borderId="13" xfId="0" applyNumberFormat="1" applyFill="1" applyBorder="1" applyProtection="1">
      <protection locked="0"/>
    </xf>
    <xf numFmtId="9" fontId="3" fillId="0" borderId="5" xfId="0" applyNumberFormat="1" applyFont="1" applyBorder="1" applyAlignment="1">
      <alignment horizontal="center"/>
    </xf>
    <xf numFmtId="9" fontId="2" fillId="0" borderId="4" xfId="0" applyNumberFormat="1" applyFont="1" applyFill="1" applyBorder="1" applyAlignment="1">
      <alignment horizontal="center"/>
    </xf>
    <xf numFmtId="0" fontId="3" fillId="0" borderId="1" xfId="0" applyFont="1" applyFill="1" applyBorder="1" applyAlignment="1">
      <alignment horizontal="center" wrapText="1"/>
    </xf>
    <xf numFmtId="0" fontId="2" fillId="16" borderId="6" xfId="0" applyFont="1" applyFill="1" applyBorder="1" applyAlignment="1">
      <alignment horizontal="center" wrapText="1"/>
    </xf>
    <xf numFmtId="2" fontId="3" fillId="0" borderId="4" xfId="0" applyNumberFormat="1" applyFont="1" applyFill="1" applyBorder="1" applyAlignment="1">
      <alignment horizontal="center"/>
    </xf>
    <xf numFmtId="2" fontId="9" fillId="0" borderId="5" xfId="3" applyNumberFormat="1" applyFont="1" applyFill="1" applyBorder="1" applyAlignment="1">
      <alignment horizontal="center"/>
    </xf>
    <xf numFmtId="2" fontId="9" fillId="0" borderId="6" xfId="3" applyNumberFormat="1" applyFont="1" applyFill="1" applyBorder="1" applyAlignment="1">
      <alignment horizontal="center"/>
    </xf>
    <xf numFmtId="1" fontId="32" fillId="2" borderId="14" xfId="0" applyNumberFormat="1" applyFont="1" applyFill="1" applyBorder="1" applyAlignment="1" applyProtection="1">
      <alignment horizontal="center"/>
      <protection locked="0"/>
    </xf>
    <xf numFmtId="0" fontId="3" fillId="2" borderId="14" xfId="0" applyFont="1" applyFill="1" applyBorder="1" applyAlignment="1" applyProtection="1">
      <alignment horizontal="center"/>
      <protection locked="0"/>
    </xf>
    <xf numFmtId="0" fontId="3" fillId="2" borderId="17" xfId="0" applyFont="1" applyFill="1" applyBorder="1" applyAlignment="1" applyProtection="1">
      <alignment horizontal="center"/>
      <protection locked="0"/>
    </xf>
    <xf numFmtId="166" fontId="0" fillId="18" borderId="13" xfId="2" applyNumberFormat="1" applyFont="1" applyFill="1" applyBorder="1" applyAlignment="1" applyProtection="1">
      <alignment horizontal="center"/>
    </xf>
    <xf numFmtId="0" fontId="0" fillId="18" borderId="13" xfId="0" applyFill="1" applyBorder="1" applyAlignment="1" applyProtection="1">
      <alignment horizontal="center"/>
      <protection locked="0"/>
    </xf>
    <xf numFmtId="0" fontId="0" fillId="18" borderId="30" xfId="0" applyFill="1" applyBorder="1" applyAlignment="1" applyProtection="1">
      <alignment horizontal="center"/>
      <protection locked="0"/>
    </xf>
    <xf numFmtId="0" fontId="3" fillId="18" borderId="31" xfId="0" applyFont="1" applyFill="1" applyBorder="1" applyAlignment="1" applyProtection="1">
      <alignment horizontal="center"/>
      <protection locked="0"/>
    </xf>
    <xf numFmtId="166" fontId="0" fillId="19" borderId="13" xfId="2" applyNumberFormat="1" applyFont="1" applyFill="1" applyBorder="1" applyAlignment="1" applyProtection="1">
      <alignment horizontal="center"/>
    </xf>
    <xf numFmtId="0" fontId="1" fillId="19" borderId="13" xfId="0" applyFont="1" applyFill="1" applyBorder="1" applyAlignment="1" applyProtection="1">
      <alignment horizontal="center"/>
      <protection locked="0"/>
    </xf>
    <xf numFmtId="0" fontId="6" fillId="20" borderId="2" xfId="0" applyFont="1" applyFill="1" applyBorder="1" applyAlignment="1" applyProtection="1">
      <alignment horizontal="center" vertical="center" wrapText="1"/>
      <protection locked="0"/>
    </xf>
    <xf numFmtId="0" fontId="6" fillId="20" borderId="11" xfId="0" applyFont="1" applyFill="1" applyBorder="1" applyAlignment="1" applyProtection="1">
      <alignment horizontal="center" vertical="center" wrapText="1"/>
      <protection locked="0"/>
    </xf>
    <xf numFmtId="0" fontId="6" fillId="20" borderId="46" xfId="0" applyFont="1" applyFill="1" applyBorder="1" applyAlignment="1" applyProtection="1">
      <alignment horizontal="center" vertical="center" wrapText="1"/>
      <protection locked="0"/>
    </xf>
    <xf numFmtId="0" fontId="2" fillId="20" borderId="2" xfId="0" applyFont="1" applyFill="1" applyBorder="1" applyAlignment="1" applyProtection="1">
      <alignment horizontal="center" vertical="center" wrapText="1"/>
      <protection locked="0"/>
    </xf>
    <xf numFmtId="0" fontId="2" fillId="20" borderId="20" xfId="0" applyFont="1" applyFill="1" applyBorder="1" applyAlignment="1" applyProtection="1">
      <alignment horizontal="center" vertical="center" wrapText="1"/>
      <protection locked="0"/>
    </xf>
    <xf numFmtId="0" fontId="6" fillId="20" borderId="3" xfId="0" applyFont="1" applyFill="1" applyBorder="1" applyAlignment="1" applyProtection="1">
      <alignment horizontal="center" vertical="center" wrapText="1"/>
      <protection locked="0"/>
    </xf>
    <xf numFmtId="0" fontId="2" fillId="20" borderId="3" xfId="0" applyFont="1" applyFill="1" applyBorder="1" applyAlignment="1" applyProtection="1">
      <alignment horizontal="center" vertical="center" wrapText="1"/>
      <protection locked="0"/>
    </xf>
    <xf numFmtId="0" fontId="7" fillId="17" borderId="23" xfId="0" applyFont="1" applyFill="1" applyBorder="1" applyAlignment="1">
      <alignment horizontal="center"/>
    </xf>
    <xf numFmtId="0" fontId="0" fillId="17" borderId="23" xfId="0" applyFill="1" applyBorder="1" applyAlignment="1">
      <alignment horizontal="center"/>
    </xf>
    <xf numFmtId="0" fontId="1" fillId="0" borderId="13" xfId="0" applyFont="1" applyBorder="1" applyAlignment="1" applyProtection="1">
      <alignment horizontal="center" vertical="center" textRotation="90" wrapText="1"/>
      <protection locked="0"/>
    </xf>
    <xf numFmtId="0" fontId="0" fillId="0" borderId="13" xfId="0" applyBorder="1" applyAlignment="1" applyProtection="1">
      <alignment horizontal="center" vertical="center" textRotation="90" wrapText="1"/>
      <protection locked="0"/>
    </xf>
    <xf numFmtId="0" fontId="0" fillId="0" borderId="13" xfId="0" applyBorder="1" applyAlignment="1">
      <alignment wrapText="1"/>
    </xf>
    <xf numFmtId="0" fontId="0" fillId="0" borderId="13" xfId="0" applyBorder="1" applyAlignment="1">
      <alignment horizontal="center" vertical="center" textRotation="90" wrapText="1"/>
    </xf>
    <xf numFmtId="0" fontId="22" fillId="0" borderId="13" xfId="0" applyFont="1" applyFill="1" applyBorder="1" applyAlignment="1" applyProtection="1">
      <alignment horizontal="center" vertical="center" textRotation="90" wrapText="1"/>
      <protection locked="0"/>
    </xf>
    <xf numFmtId="0" fontId="0" fillId="0" borderId="13" xfId="0" applyFill="1" applyBorder="1" applyAlignment="1" applyProtection="1">
      <alignment horizontal="center" vertical="center" textRotation="90" wrapText="1"/>
      <protection locked="0"/>
    </xf>
    <xf numFmtId="0" fontId="0" fillId="0" borderId="30" xfId="0" applyFill="1" applyBorder="1" applyAlignment="1" applyProtection="1">
      <alignment horizontal="center"/>
      <protection locked="0"/>
    </xf>
    <xf numFmtId="0" fontId="0" fillId="0" borderId="35" xfId="0" applyFill="1" applyBorder="1" applyAlignment="1">
      <alignment horizontal="center"/>
    </xf>
    <xf numFmtId="0" fontId="0" fillId="0" borderId="15" xfId="0" applyFill="1" applyBorder="1" applyAlignment="1">
      <alignment horizontal="center"/>
    </xf>
    <xf numFmtId="0" fontId="3" fillId="0" borderId="13" xfId="0" applyFont="1" applyFill="1" applyBorder="1" applyAlignment="1" applyProtection="1">
      <alignment horizontal="center" vertical="center" textRotation="90" wrapText="1"/>
      <protection locked="0"/>
    </xf>
    <xf numFmtId="0" fontId="0" fillId="0" borderId="21" xfId="0" applyBorder="1" applyAlignment="1" applyProtection="1">
      <alignment horizontal="center"/>
      <protection locked="0"/>
    </xf>
    <xf numFmtId="1" fontId="0" fillId="0" borderId="58" xfId="0" applyNumberFormat="1" applyBorder="1" applyAlignment="1" applyProtection="1">
      <protection locked="0"/>
    </xf>
    <xf numFmtId="1" fontId="0" fillId="0" borderId="42" xfId="0" applyNumberFormat="1" applyBorder="1" applyAlignment="1" applyProtection="1">
      <protection locked="0"/>
    </xf>
    <xf numFmtId="0" fontId="0" fillId="0" borderId="34" xfId="0" applyFill="1" applyBorder="1" applyAlignment="1" applyProtection="1">
      <alignment horizontal="left"/>
      <protection locked="0"/>
    </xf>
    <xf numFmtId="0" fontId="0" fillId="0" borderId="23" xfId="0" applyFill="1" applyBorder="1" applyAlignment="1">
      <alignment horizontal="left"/>
    </xf>
    <xf numFmtId="0" fontId="0" fillId="0" borderId="27" xfId="0" applyFill="1" applyBorder="1" applyAlignment="1">
      <alignment horizontal="left"/>
    </xf>
    <xf numFmtId="0" fontId="0" fillId="0" borderId="55" xfId="0" applyFill="1" applyBorder="1" applyAlignment="1" applyProtection="1">
      <alignment horizontal="left"/>
      <protection locked="0"/>
    </xf>
    <xf numFmtId="0" fontId="0" fillId="0" borderId="35" xfId="0" applyFill="1" applyBorder="1" applyAlignment="1">
      <alignment horizontal="left"/>
    </xf>
    <xf numFmtId="0" fontId="7" fillId="14" borderId="45" xfId="0" applyFont="1" applyFill="1" applyBorder="1" applyAlignment="1" applyProtection="1">
      <alignment horizontal="center"/>
      <protection locked="0"/>
    </xf>
    <xf numFmtId="0" fontId="0" fillId="14" borderId="57" xfId="0" applyFill="1" applyBorder="1" applyAlignment="1">
      <alignment horizontal="center"/>
    </xf>
    <xf numFmtId="0" fontId="0" fillId="14" borderId="37" xfId="0" applyFill="1" applyBorder="1" applyAlignment="1">
      <alignment horizontal="center"/>
    </xf>
    <xf numFmtId="0" fontId="7" fillId="13" borderId="45" xfId="0" applyFont="1" applyFill="1" applyBorder="1" applyAlignment="1" applyProtection="1">
      <alignment horizontal="center"/>
      <protection locked="0"/>
    </xf>
    <xf numFmtId="0" fontId="0" fillId="13" borderId="57" xfId="0" applyFill="1" applyBorder="1" applyAlignment="1">
      <alignment horizontal="center"/>
    </xf>
    <xf numFmtId="0" fontId="0" fillId="13" borderId="37" xfId="0" applyFill="1" applyBorder="1" applyAlignment="1">
      <alignment horizontal="center"/>
    </xf>
    <xf numFmtId="0" fontId="0" fillId="0" borderId="13" xfId="0" applyFill="1" applyBorder="1" applyAlignment="1" applyProtection="1">
      <alignment horizontal="left"/>
      <protection locked="0"/>
    </xf>
    <xf numFmtId="0" fontId="0" fillId="0" borderId="13" xfId="0" applyFill="1" applyBorder="1" applyAlignment="1">
      <alignment horizontal="left"/>
    </xf>
    <xf numFmtId="0" fontId="0" fillId="0" borderId="34" xfId="0" applyFill="1" applyBorder="1" applyAlignment="1">
      <alignment horizontal="left"/>
    </xf>
    <xf numFmtId="0" fontId="0" fillId="2" borderId="13" xfId="0" applyFill="1" applyBorder="1" applyAlignment="1" applyProtection="1">
      <alignment horizontal="left"/>
      <protection locked="0"/>
    </xf>
    <xf numFmtId="0" fontId="0" fillId="2" borderId="33" xfId="0" applyFill="1" applyBorder="1" applyAlignment="1">
      <alignment horizontal="left"/>
    </xf>
    <xf numFmtId="0" fontId="2" fillId="2" borderId="34" xfId="0" applyFont="1" applyFill="1" applyBorder="1" applyAlignment="1">
      <alignment horizontal="left" vertical="center"/>
    </xf>
    <xf numFmtId="0" fontId="0" fillId="0" borderId="27" xfId="0" applyBorder="1" applyAlignment="1">
      <alignment horizontal="left" vertical="center"/>
    </xf>
    <xf numFmtId="0" fontId="0" fillId="0" borderId="0" xfId="0" applyAlignment="1" applyProtection="1"/>
    <xf numFmtId="0" fontId="0" fillId="2" borderId="55" xfId="0" applyFill="1" applyBorder="1" applyAlignment="1" applyProtection="1">
      <alignment horizontal="center"/>
      <protection locked="0"/>
    </xf>
    <xf numFmtId="0" fontId="0" fillId="2" borderId="35" xfId="0" applyFill="1" applyBorder="1" applyAlignment="1">
      <alignment horizontal="center"/>
    </xf>
    <xf numFmtId="0" fontId="0" fillId="2" borderId="56" xfId="0" applyFill="1" applyBorder="1" applyAlignment="1">
      <alignment horizontal="center"/>
    </xf>
    <xf numFmtId="0" fontId="2" fillId="4" borderId="22" xfId="0" applyFont="1" applyFill="1" applyBorder="1" applyAlignment="1">
      <alignment horizontal="center" vertical="center"/>
    </xf>
    <xf numFmtId="0" fontId="0" fillId="0" borderId="21" xfId="0" applyBorder="1" applyAlignment="1">
      <alignment horizontal="center" vertical="center"/>
    </xf>
    <xf numFmtId="0" fontId="0" fillId="0" borderId="44" xfId="0" applyBorder="1" applyAlignment="1">
      <alignment horizontal="center" vertical="center"/>
    </xf>
    <xf numFmtId="1" fontId="7" fillId="11" borderId="45" xfId="0" applyNumberFormat="1" applyFont="1" applyFill="1" applyBorder="1" applyAlignment="1" applyProtection="1">
      <alignment horizontal="center"/>
      <protection locked="0"/>
    </xf>
    <xf numFmtId="0" fontId="0" fillId="11" borderId="57" xfId="0" applyFill="1" applyBorder="1" applyAlignment="1">
      <alignment horizontal="center"/>
    </xf>
    <xf numFmtId="0" fontId="0" fillId="11" borderId="37" xfId="0" applyFill="1" applyBorder="1" applyAlignment="1">
      <alignment horizontal="center"/>
    </xf>
    <xf numFmtId="0" fontId="6" fillId="0" borderId="0" xfId="0" applyFont="1" applyBorder="1" applyAlignment="1" applyProtection="1">
      <alignment horizontal="left" wrapText="1"/>
    </xf>
    <xf numFmtId="0" fontId="0" fillId="0" borderId="0" xfId="0" applyBorder="1" applyAlignment="1" applyProtection="1">
      <alignment horizontal="left" wrapText="1"/>
    </xf>
    <xf numFmtId="0" fontId="0" fillId="0" borderId="35" xfId="0" applyBorder="1" applyAlignment="1">
      <alignment horizontal="center"/>
    </xf>
    <xf numFmtId="0" fontId="0" fillId="0" borderId="15" xfId="0" applyBorder="1" applyAlignment="1">
      <alignment horizontal="center"/>
    </xf>
    <xf numFmtId="0" fontId="18" fillId="12" borderId="57" xfId="0" applyFont="1" applyFill="1" applyBorder="1" applyAlignment="1">
      <alignment horizontal="center"/>
    </xf>
    <xf numFmtId="0" fontId="0" fillId="12" borderId="57" xfId="0" applyFill="1" applyBorder="1" applyAlignment="1">
      <alignment horizontal="center"/>
    </xf>
    <xf numFmtId="0" fontId="28" fillId="12" borderId="21" xfId="0" applyFont="1" applyFill="1" applyBorder="1" applyAlignment="1">
      <alignment wrapText="1"/>
    </xf>
    <xf numFmtId="0" fontId="0" fillId="0" borderId="21" xfId="0" applyBorder="1" applyAlignment="1">
      <alignment wrapText="1"/>
    </xf>
    <xf numFmtId="9" fontId="27" fillId="0" borderId="5"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39" xfId="0" applyBorder="1" applyAlignment="1"/>
    <xf numFmtId="0" fontId="0" fillId="0" borderId="43" xfId="0" applyBorder="1" applyAlignment="1"/>
    <xf numFmtId="0" fontId="28" fillId="11" borderId="21" xfId="0" applyFont="1" applyFill="1" applyBorder="1" applyAlignment="1"/>
    <xf numFmtId="0" fontId="0" fillId="11" borderId="21" xfId="0" applyFill="1" applyBorder="1" applyAlignment="1"/>
    <xf numFmtId="0" fontId="0" fillId="12" borderId="21" xfId="0" applyFill="1" applyBorder="1" applyAlignment="1">
      <alignment wrapText="1"/>
    </xf>
    <xf numFmtId="0" fontId="28" fillId="13" borderId="0" xfId="0" applyFont="1" applyFill="1" applyAlignment="1">
      <alignment horizontal="center"/>
    </xf>
    <xf numFmtId="0" fontId="0" fillId="0" borderId="0" xfId="0"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colors>
    <mruColors>
      <color rgb="FFCCCC00"/>
      <color rgb="FF808000"/>
      <color rgb="FFC0C0C0"/>
      <color rgb="FFFF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2.xml"/><Relationship Id="rId7" Type="http://schemas.openxmlformats.org/officeDocument/2006/relationships/calcChain" Target="calcChain.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Budgeted Expenses (Blue) vs. Available Cash (Red)</a:t>
            </a:r>
          </a:p>
        </c:rich>
      </c:tx>
      <c:layout>
        <c:manualLayout>
          <c:xMode val="edge"/>
          <c:yMode val="edge"/>
          <c:x val="0.23640399556048836"/>
          <c:y val="1.9575856443719411E-2"/>
        </c:manualLayout>
      </c:layout>
      <c:overlay val="0"/>
      <c:spPr>
        <a:noFill/>
        <a:ln w="25400">
          <a:noFill/>
        </a:ln>
      </c:spPr>
    </c:title>
    <c:autoTitleDeleted val="0"/>
    <c:plotArea>
      <c:layout>
        <c:manualLayout>
          <c:layoutTarget val="inner"/>
          <c:xMode val="edge"/>
          <c:yMode val="edge"/>
          <c:x val="9.9889012208657049E-2"/>
          <c:y val="0.12724306688417619"/>
          <c:w val="0.88901220865704778"/>
          <c:h val="0.80587275693311577"/>
        </c:manualLayout>
      </c:layout>
      <c:barChart>
        <c:barDir val="col"/>
        <c:grouping val="clustered"/>
        <c:varyColors val="0"/>
        <c:ser>
          <c:idx val="0"/>
          <c:order val="0"/>
          <c:tx>
            <c:v>Budgeted Expenses</c:v>
          </c:tx>
          <c:spPr>
            <a:solidFill>
              <a:srgbClr val="9999FF"/>
            </a:solidFill>
            <a:ln w="12700">
              <a:solidFill>
                <a:srgbClr val="000000"/>
              </a:solidFill>
              <a:prstDash val="solid"/>
            </a:ln>
          </c:spPr>
          <c:invertIfNegative val="0"/>
          <c:cat>
            <c:numRef>
              <c:f>Core!$AB$36:$AU$36</c:f>
              <c:numCache>
                <c:formatCode>General</c:formatCode>
                <c:ptCount val="20"/>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Core!$AB$40:$AU$40</c:f>
              <c:numCache>
                <c:formatCode>"$"#,##0_);[Red]\("$"#,##0\)</c:formatCode>
                <c:ptCount val="20"/>
              </c:numCache>
            </c:numRef>
          </c:val>
        </c:ser>
        <c:ser>
          <c:idx val="1"/>
          <c:order val="1"/>
          <c:tx>
            <c:v>Available Cash</c:v>
          </c:tx>
          <c:spPr>
            <a:solidFill>
              <a:srgbClr val="993366"/>
            </a:solidFill>
            <a:ln w="12700">
              <a:solidFill>
                <a:srgbClr val="000000"/>
              </a:solidFill>
              <a:prstDash val="solid"/>
            </a:ln>
          </c:spPr>
          <c:invertIfNegative val="0"/>
          <c:val>
            <c:numRef>
              <c:f>Core!$AB$45:$AU$45</c:f>
              <c:numCache>
                <c:formatCode>"$"#,##0;[Red]"$"#,##0</c:formatCode>
                <c:ptCount val="20"/>
              </c:numCache>
            </c:numRef>
          </c:val>
        </c:ser>
        <c:dLbls>
          <c:showLegendKey val="0"/>
          <c:showVal val="0"/>
          <c:showCatName val="0"/>
          <c:showSerName val="0"/>
          <c:showPercent val="0"/>
          <c:showBubbleSize val="0"/>
        </c:dLbls>
        <c:gapWidth val="150"/>
        <c:axId val="112600192"/>
        <c:axId val="112601728"/>
      </c:barChart>
      <c:catAx>
        <c:axId val="112600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2601728"/>
        <c:crosses val="autoZero"/>
        <c:auto val="1"/>
        <c:lblAlgn val="ctr"/>
        <c:lblOffset val="100"/>
        <c:tickLblSkip val="1"/>
        <c:tickMarkSkip val="1"/>
        <c:noMultiLvlLbl val="0"/>
      </c:catAx>
      <c:valAx>
        <c:axId val="112601728"/>
        <c:scaling>
          <c:orientation val="minMax"/>
        </c:scaling>
        <c:delete val="0"/>
        <c:axPos val="l"/>
        <c:majorGridlines>
          <c:spPr>
            <a:ln w="3175">
              <a:solidFill>
                <a:srgbClr val="000000"/>
              </a:solidFill>
              <a:prstDash val="solid"/>
            </a:ln>
          </c:spPr>
        </c:majorGridlines>
        <c:numFmt formatCode="&quot;$&quot;#,##0_);[Red]\(&quot;$&quot;#,##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2600192"/>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tabColor indexed="44"/>
  </sheetPr>
  <sheetViews>
    <sheetView zoomScale="90" workbookViewId="0"/>
  </sheetViews>
  <pageMargins left="0.75" right="0.75" top="1" bottom="1" header="0.5" footer="0.5"/>
  <pageSetup orientation="landscape" r:id="rId1"/>
  <headerFooter alignWithMargins="0"/>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28575</xdr:colOff>
      <xdr:row>3</xdr:row>
      <xdr:rowOff>38100</xdr:rowOff>
    </xdr:from>
    <xdr:to>
      <xdr:col>1</xdr:col>
      <xdr:colOff>114300</xdr:colOff>
      <xdr:row>3</xdr:row>
      <xdr:rowOff>428625</xdr:rowOff>
    </xdr:to>
    <xdr:pic>
      <xdr:nvPicPr>
        <xdr:cNvPr id="1067" name="Picture 1" descr="EPA USA"/>
        <xdr:cNvPicPr>
          <a:picLocks noChangeAspect="1" noChangeArrowheads="1"/>
        </xdr:cNvPicPr>
      </xdr:nvPicPr>
      <xdr:blipFill>
        <a:blip xmlns:r="http://schemas.openxmlformats.org/officeDocument/2006/relationships" r:embed="rId1"/>
        <a:srcRect/>
        <a:stretch>
          <a:fillRect/>
        </a:stretch>
      </xdr:blipFill>
      <xdr:spPr bwMode="auto">
        <a:xfrm>
          <a:off x="28575" y="0"/>
          <a:ext cx="466725" cy="0"/>
        </a:xfrm>
        <a:prstGeom prst="rect">
          <a:avLst/>
        </a:prstGeom>
        <a:noFill/>
        <a:ln w="9525">
          <a:noFill/>
          <a:miter lim="800000"/>
          <a:headEnd/>
          <a:tailEnd/>
        </a:ln>
      </xdr:spPr>
    </xdr:pic>
    <xdr:clientData/>
  </xdr:twoCellAnchor>
  <xdr:twoCellAnchor>
    <xdr:from>
      <xdr:col>0</xdr:col>
      <xdr:colOff>638175</xdr:colOff>
      <xdr:row>3</xdr:row>
      <xdr:rowOff>66675</xdr:rowOff>
    </xdr:from>
    <xdr:to>
      <xdr:col>0</xdr:col>
      <xdr:colOff>342900</xdr:colOff>
      <xdr:row>3</xdr:row>
      <xdr:rowOff>600075</xdr:rowOff>
    </xdr:to>
    <xdr:pic>
      <xdr:nvPicPr>
        <xdr:cNvPr id="1068" name="Picture 2" descr="GHD Colour Logo"/>
        <xdr:cNvPicPr>
          <a:picLocks noChangeAspect="1" noChangeArrowheads="1"/>
        </xdr:cNvPicPr>
      </xdr:nvPicPr>
      <xdr:blipFill>
        <a:blip xmlns:r="http://schemas.openxmlformats.org/officeDocument/2006/relationships" r:embed="rId2"/>
        <a:srcRect/>
        <a:stretch>
          <a:fillRect/>
        </a:stretch>
      </xdr:blipFill>
      <xdr:spPr bwMode="auto">
        <a:xfrm>
          <a:off x="381000" y="0"/>
          <a:ext cx="0" cy="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562258" cy="5817419"/>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pageSetUpPr fitToPage="1"/>
  </sheetPr>
  <dimension ref="A1:AU394"/>
  <sheetViews>
    <sheetView tabSelected="1" topLeftCell="A6" zoomScale="90" zoomScaleNormal="90" zoomScaleSheetLayoutView="75" workbookViewId="0">
      <selection activeCell="A6" sqref="A6:J6"/>
    </sheetView>
  </sheetViews>
  <sheetFormatPr defaultColWidth="9.109375" defaultRowHeight="13.2" x14ac:dyDescent="0.25"/>
  <cols>
    <col min="1" max="4" width="5.6640625" style="40" customWidth="1"/>
    <col min="5" max="5" width="19.44140625" style="40" customWidth="1"/>
    <col min="6" max="6" width="9.109375" style="100"/>
    <col min="7" max="7" width="10" style="41" customWidth="1"/>
    <col min="8" max="8" width="7.109375" style="41" customWidth="1"/>
    <col min="9" max="9" width="11.6640625" style="42" customWidth="1"/>
    <col min="10" max="10" width="10" style="40" customWidth="1"/>
    <col min="11" max="11" width="9.5546875" style="40" customWidth="1"/>
    <col min="12" max="12" width="12.5546875" style="40" customWidth="1"/>
    <col min="13" max="13" width="9.5546875" style="40" customWidth="1"/>
    <col min="14" max="14" width="11.109375" style="40" customWidth="1"/>
    <col min="15" max="15" width="10.88671875" style="47" customWidth="1"/>
    <col min="16" max="16" width="12.6640625" style="47" customWidth="1"/>
    <col min="17" max="17" width="12.109375" style="40" bestFit="1" customWidth="1"/>
    <col min="18" max="20" width="12.6640625" style="40" customWidth="1"/>
    <col min="21" max="21" width="13.109375" style="40" bestFit="1" customWidth="1"/>
    <col min="22" max="22" width="14.109375" style="40" customWidth="1"/>
    <col min="23" max="23" width="12.5546875" style="40" customWidth="1"/>
    <col min="24" max="24" width="15.33203125" style="40" customWidth="1"/>
    <col min="25" max="25" width="18.6640625" style="40" customWidth="1"/>
    <col min="26" max="26" width="15.44140625" style="43" customWidth="1"/>
    <col min="27" max="27" width="38.109375" style="40" customWidth="1"/>
    <col min="28" max="29" width="10.6640625" style="40" customWidth="1"/>
    <col min="30" max="30" width="12.33203125" style="40" customWidth="1"/>
    <col min="31" max="47" width="10.6640625" style="40" customWidth="1"/>
    <col min="48" max="16384" width="9.109375" style="40"/>
  </cols>
  <sheetData>
    <row r="1" spans="1:47" s="230" customFormat="1" ht="96.75" hidden="1" customHeight="1" x14ac:dyDescent="0.25">
      <c r="A1" s="230">
        <v>1</v>
      </c>
      <c r="F1" s="231"/>
      <c r="G1" s="232"/>
      <c r="H1" s="232"/>
      <c r="I1" s="233"/>
      <c r="K1" s="234"/>
      <c r="N1" s="234"/>
      <c r="O1" s="235"/>
      <c r="P1" s="235"/>
      <c r="Q1" s="235"/>
      <c r="Z1" s="235"/>
    </row>
    <row r="2" spans="1:47" s="230" customFormat="1" ht="96.75" hidden="1" customHeight="1" x14ac:dyDescent="0.35">
      <c r="A2" s="236" t="s">
        <v>129</v>
      </c>
      <c r="F2" s="231"/>
      <c r="G2" s="232"/>
      <c r="H2" s="232"/>
      <c r="I2" s="233"/>
      <c r="K2" s="234"/>
      <c r="L2" s="234"/>
      <c r="M2" s="234"/>
      <c r="N2" s="234"/>
      <c r="O2" s="235"/>
      <c r="P2" s="235"/>
      <c r="Q2" s="235"/>
      <c r="Z2" s="235"/>
    </row>
    <row r="3" spans="1:47" s="230" customFormat="1" ht="96.75" hidden="1" customHeight="1" x14ac:dyDescent="0.25">
      <c r="C3" s="237"/>
      <c r="D3" s="237"/>
      <c r="E3" s="237"/>
      <c r="F3" s="238"/>
      <c r="G3" s="232"/>
      <c r="H3" s="232"/>
      <c r="I3" s="233"/>
      <c r="K3" s="234"/>
      <c r="N3" s="234"/>
      <c r="O3" s="235"/>
      <c r="P3" s="235"/>
      <c r="Q3" s="235"/>
      <c r="Z3" s="235"/>
    </row>
    <row r="4" spans="1:47" s="230" customFormat="1" ht="96.75" hidden="1" customHeight="1" x14ac:dyDescent="0.25">
      <c r="A4" s="306"/>
      <c r="B4" s="306"/>
      <c r="C4" s="316" t="s">
        <v>155</v>
      </c>
      <c r="D4" s="317"/>
      <c r="E4" s="317"/>
      <c r="F4" s="317"/>
      <c r="G4" s="317"/>
      <c r="H4" s="317"/>
      <c r="I4" s="317"/>
      <c r="J4" s="317"/>
      <c r="K4" s="317"/>
      <c r="L4" s="317"/>
      <c r="M4" s="317"/>
      <c r="N4" s="317"/>
      <c r="O4" s="317"/>
      <c r="P4" s="317"/>
      <c r="Q4" s="235"/>
      <c r="Z4" s="235"/>
    </row>
    <row r="5" spans="1:47" s="230" customFormat="1" ht="96.75" hidden="1" customHeight="1" thickBot="1" x14ac:dyDescent="0.3">
      <c r="C5" s="237"/>
      <c r="D5" s="237"/>
      <c r="E5" s="237"/>
      <c r="F5" s="238"/>
      <c r="G5" s="232"/>
      <c r="H5" s="232"/>
      <c r="I5" s="233"/>
      <c r="K5" s="239"/>
      <c r="L5" s="239"/>
      <c r="M5" s="239"/>
      <c r="N5" s="239"/>
      <c r="O5" s="240"/>
      <c r="P5" s="241"/>
      <c r="Q5" s="241"/>
      <c r="Z5" s="235"/>
    </row>
    <row r="6" spans="1:47" ht="13.8" thickBot="1" x14ac:dyDescent="0.3">
      <c r="A6" s="313" t="s">
        <v>140</v>
      </c>
      <c r="B6" s="314"/>
      <c r="C6" s="314"/>
      <c r="D6" s="314"/>
      <c r="E6" s="314"/>
      <c r="F6" s="314"/>
      <c r="G6" s="314"/>
      <c r="H6" s="314"/>
      <c r="I6" s="314"/>
      <c r="J6" s="315"/>
      <c r="K6" s="320" t="s">
        <v>71</v>
      </c>
      <c r="L6" s="321"/>
      <c r="M6" s="321"/>
      <c r="N6" s="321"/>
      <c r="O6" s="321"/>
      <c r="P6" s="321"/>
      <c r="Q6" s="321"/>
      <c r="R6" s="296" t="s">
        <v>99</v>
      </c>
      <c r="S6" s="297"/>
      <c r="T6" s="297"/>
      <c r="U6" s="298"/>
      <c r="V6" s="293" t="s">
        <v>143</v>
      </c>
      <c r="W6" s="294"/>
      <c r="X6" s="294"/>
      <c r="Y6" s="294"/>
      <c r="Z6" s="295"/>
      <c r="AB6" s="273" t="s">
        <v>184</v>
      </c>
      <c r="AC6" s="274"/>
      <c r="AD6" s="274"/>
      <c r="AE6" s="274"/>
      <c r="AF6" s="274"/>
      <c r="AG6" s="274"/>
      <c r="AH6" s="274"/>
      <c r="AI6" s="274"/>
      <c r="AJ6" s="274"/>
      <c r="AK6" s="274"/>
      <c r="AL6" s="274"/>
      <c r="AM6" s="274"/>
      <c r="AN6" s="274"/>
      <c r="AO6" s="274"/>
      <c r="AP6" s="274"/>
      <c r="AQ6" s="274"/>
      <c r="AR6" s="274"/>
      <c r="AS6" s="274"/>
      <c r="AT6" s="274"/>
      <c r="AU6" s="274"/>
    </row>
    <row r="7" spans="1:47" ht="59.25" customHeight="1" thickBot="1" x14ac:dyDescent="0.3">
      <c r="A7" s="310" t="s">
        <v>100</v>
      </c>
      <c r="B7" s="311"/>
      <c r="C7" s="311"/>
      <c r="D7" s="311"/>
      <c r="E7" s="312"/>
      <c r="F7" s="136" t="s">
        <v>127</v>
      </c>
      <c r="G7" s="62" t="s">
        <v>60</v>
      </c>
      <c r="H7" s="49" t="s">
        <v>65</v>
      </c>
      <c r="I7" s="50" t="s">
        <v>69</v>
      </c>
      <c r="J7" s="51" t="s">
        <v>137</v>
      </c>
      <c r="K7" s="266" t="s">
        <v>158</v>
      </c>
      <c r="L7" s="267" t="s">
        <v>97</v>
      </c>
      <c r="M7" s="268" t="s">
        <v>98</v>
      </c>
      <c r="N7" s="269" t="s">
        <v>113</v>
      </c>
      <c r="O7" s="270" t="s">
        <v>156</v>
      </c>
      <c r="P7" s="271" t="s">
        <v>148</v>
      </c>
      <c r="Q7" s="272" t="s">
        <v>58</v>
      </c>
      <c r="R7" s="140" t="s">
        <v>159</v>
      </c>
      <c r="S7" s="141" t="s">
        <v>3</v>
      </c>
      <c r="T7" s="141" t="s">
        <v>4</v>
      </c>
      <c r="U7" s="77" t="s">
        <v>5</v>
      </c>
      <c r="V7" s="104" t="s">
        <v>152</v>
      </c>
      <c r="W7" s="105" t="s">
        <v>114</v>
      </c>
      <c r="X7" s="106" t="s">
        <v>144</v>
      </c>
      <c r="Y7" s="105" t="s">
        <v>145</v>
      </c>
      <c r="Z7" s="107" t="s">
        <v>146</v>
      </c>
      <c r="AB7" s="161">
        <v>2016</v>
      </c>
      <c r="AC7" s="161">
        <v>2017</v>
      </c>
      <c r="AD7" s="161">
        <v>2018</v>
      </c>
      <c r="AE7" s="161">
        <v>2019</v>
      </c>
      <c r="AF7" s="161">
        <v>2020</v>
      </c>
      <c r="AG7" s="161">
        <v>2021</v>
      </c>
      <c r="AH7" s="161">
        <v>2022</v>
      </c>
      <c r="AI7" s="162">
        <v>2023</v>
      </c>
      <c r="AJ7" s="161">
        <v>2024</v>
      </c>
      <c r="AK7" s="161">
        <v>2025</v>
      </c>
      <c r="AL7" s="161">
        <v>2026</v>
      </c>
      <c r="AM7" s="162">
        <v>2027</v>
      </c>
      <c r="AN7" s="161">
        <v>2028</v>
      </c>
      <c r="AO7" s="161">
        <v>2029</v>
      </c>
      <c r="AP7" s="161">
        <v>2030</v>
      </c>
      <c r="AQ7" s="161">
        <v>2031</v>
      </c>
      <c r="AR7" s="161">
        <v>2032</v>
      </c>
      <c r="AS7" s="161">
        <v>2033</v>
      </c>
      <c r="AT7" s="161">
        <v>2034</v>
      </c>
      <c r="AU7" s="242">
        <v>2035</v>
      </c>
    </row>
    <row r="8" spans="1:47" s="45" customFormat="1" ht="12.75" customHeight="1" thickBot="1" x14ac:dyDescent="0.3">
      <c r="A8" s="307" t="s">
        <v>138</v>
      </c>
      <c r="B8" s="308"/>
      <c r="C8" s="308"/>
      <c r="D8" s="308"/>
      <c r="E8" s="309"/>
      <c r="F8" s="101"/>
      <c r="G8" s="32" t="s">
        <v>56</v>
      </c>
      <c r="H8" s="59"/>
      <c r="I8" s="60" t="s">
        <v>55</v>
      </c>
      <c r="J8" s="262" t="s">
        <v>0</v>
      </c>
      <c r="K8" s="26" t="s">
        <v>54</v>
      </c>
      <c r="L8" s="26" t="s">
        <v>130</v>
      </c>
      <c r="M8" s="29" t="s">
        <v>130</v>
      </c>
      <c r="N8" s="281" t="s">
        <v>154</v>
      </c>
      <c r="O8" s="318"/>
      <c r="P8" s="319"/>
      <c r="Q8" s="55" t="s">
        <v>2</v>
      </c>
      <c r="R8" s="56" t="s">
        <v>191</v>
      </c>
      <c r="S8" s="26" t="s">
        <v>54</v>
      </c>
      <c r="T8" s="26" t="s">
        <v>54</v>
      </c>
      <c r="U8" s="97" t="s">
        <v>196</v>
      </c>
      <c r="V8" s="56" t="s">
        <v>133</v>
      </c>
      <c r="W8" s="29" t="s">
        <v>133</v>
      </c>
      <c r="X8" s="26" t="s">
        <v>128</v>
      </c>
      <c r="Y8" s="55"/>
      <c r="Z8" s="46" t="s">
        <v>124</v>
      </c>
      <c r="AB8" s="38"/>
      <c r="AC8" s="38"/>
      <c r="AD8" s="38"/>
      <c r="AE8" s="38"/>
      <c r="AF8" s="38"/>
      <c r="AG8" s="38"/>
      <c r="AH8" s="38"/>
      <c r="AI8" s="38"/>
      <c r="AJ8" s="38"/>
      <c r="AK8" s="38"/>
      <c r="AL8" s="38"/>
      <c r="AM8" s="38"/>
      <c r="AN8" s="38"/>
      <c r="AO8" s="38"/>
      <c r="AP8" s="38"/>
      <c r="AQ8" s="38"/>
      <c r="AR8" s="38"/>
      <c r="AS8" s="38"/>
      <c r="AT8" s="38"/>
      <c r="AU8" s="38"/>
    </row>
    <row r="9" spans="1:47" s="45" customFormat="1" ht="13.8" thickBot="1" x14ac:dyDescent="0.3">
      <c r="A9" s="57">
        <v>1</v>
      </c>
      <c r="B9" s="28">
        <v>2</v>
      </c>
      <c r="C9" s="28">
        <v>3</v>
      </c>
      <c r="D9" s="28">
        <v>4</v>
      </c>
      <c r="E9" s="58">
        <v>5</v>
      </c>
      <c r="F9" s="99"/>
      <c r="G9" s="61" t="s">
        <v>70</v>
      </c>
      <c r="H9" s="257" t="s">
        <v>192</v>
      </c>
      <c r="I9" s="61" t="s">
        <v>70</v>
      </c>
      <c r="J9" s="263" t="s">
        <v>192</v>
      </c>
      <c r="K9" s="258" t="s">
        <v>193</v>
      </c>
      <c r="L9" s="258" t="s">
        <v>194</v>
      </c>
      <c r="M9" s="259" t="s">
        <v>195</v>
      </c>
      <c r="N9" s="137" t="s">
        <v>53</v>
      </c>
      <c r="O9" s="113" t="s">
        <v>53</v>
      </c>
      <c r="P9" s="139" t="s">
        <v>53</v>
      </c>
      <c r="Q9" s="54" t="s">
        <v>53</v>
      </c>
      <c r="R9" s="57" t="s">
        <v>180</v>
      </c>
      <c r="S9" s="28" t="s">
        <v>181</v>
      </c>
      <c r="T9" s="28" t="s">
        <v>182</v>
      </c>
      <c r="U9" s="78" t="s">
        <v>53</v>
      </c>
      <c r="V9" s="57" t="s">
        <v>183</v>
      </c>
      <c r="W9" s="29" t="s">
        <v>134</v>
      </c>
      <c r="X9" s="28" t="s">
        <v>96</v>
      </c>
      <c r="Y9" s="54" t="s">
        <v>53</v>
      </c>
      <c r="Z9" s="82">
        <v>2.5000000000000001E-2</v>
      </c>
      <c r="AB9" s="39"/>
      <c r="AC9" s="39"/>
      <c r="AD9" s="39"/>
      <c r="AE9" s="39"/>
      <c r="AF9" s="39"/>
      <c r="AG9" s="39"/>
      <c r="AH9" s="39"/>
      <c r="AI9" s="39"/>
      <c r="AJ9" s="39"/>
      <c r="AK9" s="39"/>
      <c r="AL9" s="39"/>
      <c r="AM9" s="39"/>
      <c r="AN9" s="39"/>
      <c r="AO9" s="39"/>
      <c r="AP9" s="39"/>
      <c r="AQ9" s="39"/>
      <c r="AR9" s="39"/>
      <c r="AS9" s="39"/>
      <c r="AT9" s="39"/>
      <c r="AU9" s="39"/>
    </row>
    <row r="10" spans="1:47" s="43" customFormat="1" ht="17.100000000000001" customHeight="1" x14ac:dyDescent="0.25">
      <c r="A10" s="291" t="s">
        <v>126</v>
      </c>
      <c r="B10" s="292"/>
      <c r="C10" s="292"/>
      <c r="D10" s="292"/>
      <c r="E10" s="292"/>
      <c r="F10" s="151"/>
      <c r="G10" s="152"/>
      <c r="H10" s="152"/>
      <c r="I10" s="153"/>
      <c r="J10" s="36"/>
      <c r="K10" s="281" t="s">
        <v>147</v>
      </c>
      <c r="L10" s="282"/>
      <c r="M10" s="283"/>
      <c r="N10" s="160" t="s">
        <v>157</v>
      </c>
      <c r="O10" s="36"/>
      <c r="P10" s="138"/>
      <c r="Q10" s="119"/>
      <c r="R10" s="154"/>
      <c r="S10" s="36"/>
      <c r="T10" s="36"/>
      <c r="U10" s="117" t="str">
        <f>IF(OR(R10="",S10="",T10=""),"",((1-R10)*S10*T10))</f>
        <v/>
      </c>
      <c r="V10" s="155"/>
      <c r="W10" s="138"/>
      <c r="X10" s="38"/>
      <c r="Y10" s="135"/>
      <c r="Z10" s="83"/>
      <c r="AB10" s="149" t="str">
        <f t="shared" ref="AB10:AJ12" si="0">IF(AB$7=$Y10,$Z10,"")</f>
        <v/>
      </c>
      <c r="AC10" s="149" t="str">
        <f t="shared" si="0"/>
        <v/>
      </c>
      <c r="AD10" s="149" t="str">
        <f t="shared" si="0"/>
        <v/>
      </c>
      <c r="AE10" s="149" t="str">
        <f t="shared" si="0"/>
        <v/>
      </c>
      <c r="AF10" s="149" t="str">
        <f t="shared" si="0"/>
        <v/>
      </c>
      <c r="AG10" s="149" t="str">
        <f t="shared" si="0"/>
        <v/>
      </c>
      <c r="AH10" s="149" t="str">
        <f t="shared" si="0"/>
        <v/>
      </c>
      <c r="AI10" s="149" t="str">
        <f t="shared" si="0"/>
        <v/>
      </c>
      <c r="AJ10" s="149" t="str">
        <f t="shared" si="0"/>
        <v/>
      </c>
      <c r="AK10" s="149" t="str">
        <f t="shared" ref="AK10:AU12" si="1">IF(AK$7=$Y10,$Z10,"")</f>
        <v/>
      </c>
      <c r="AL10" s="149" t="str">
        <f t="shared" si="1"/>
        <v/>
      </c>
      <c r="AM10" s="149" t="str">
        <f t="shared" si="1"/>
        <v/>
      </c>
      <c r="AN10" s="149" t="str">
        <f t="shared" si="1"/>
        <v/>
      </c>
      <c r="AO10" s="149" t="str">
        <f t="shared" si="1"/>
        <v/>
      </c>
      <c r="AP10" s="149" t="str">
        <f t="shared" si="1"/>
        <v/>
      </c>
      <c r="AQ10" s="149" t="str">
        <f t="shared" si="1"/>
        <v/>
      </c>
      <c r="AR10" s="149" t="str">
        <f t="shared" si="1"/>
        <v/>
      </c>
      <c r="AS10" s="149" t="str">
        <f t="shared" si="1"/>
        <v/>
      </c>
      <c r="AT10" s="149" t="str">
        <f t="shared" si="1"/>
        <v/>
      </c>
      <c r="AU10" s="149" t="str">
        <f t="shared" si="1"/>
        <v/>
      </c>
    </row>
    <row r="11" spans="1:47" s="43" customFormat="1" ht="17.100000000000001" customHeight="1" x14ac:dyDescent="0.25">
      <c r="A11" s="156"/>
      <c r="B11" s="299" t="s">
        <v>125</v>
      </c>
      <c r="C11" s="300"/>
      <c r="D11" s="300"/>
      <c r="E11" s="301"/>
      <c r="F11" s="157"/>
      <c r="G11" s="143"/>
      <c r="H11" s="124"/>
      <c r="I11" s="39"/>
      <c r="J11" s="37"/>
      <c r="K11" s="37"/>
      <c r="L11" s="144"/>
      <c r="M11" s="144"/>
      <c r="N11" s="37"/>
      <c r="O11" s="37"/>
      <c r="P11" s="37"/>
      <c r="Q11" s="120"/>
      <c r="R11" s="146"/>
      <c r="S11" s="37"/>
      <c r="T11" s="37"/>
      <c r="U11" s="117" t="str">
        <f>IF(OR(R11="",S11="",T11=""),"",((1-R11)*S11*T11))</f>
        <v/>
      </c>
      <c r="V11" s="147"/>
      <c r="W11" s="37"/>
      <c r="X11" s="39"/>
      <c r="Y11" s="124"/>
      <c r="Z11" s="84"/>
      <c r="AB11" s="149" t="str">
        <f t="shared" si="0"/>
        <v/>
      </c>
      <c r="AC11" s="149" t="str">
        <f t="shared" si="0"/>
        <v/>
      </c>
      <c r="AD11" s="149" t="str">
        <f t="shared" si="0"/>
        <v/>
      </c>
      <c r="AE11" s="149" t="str">
        <f t="shared" si="0"/>
        <v/>
      </c>
      <c r="AF11" s="149" t="str">
        <f t="shared" si="0"/>
        <v/>
      </c>
      <c r="AG11" s="149" t="str">
        <f t="shared" si="0"/>
        <v/>
      </c>
      <c r="AH11" s="149" t="str">
        <f t="shared" si="0"/>
        <v/>
      </c>
      <c r="AI11" s="149" t="str">
        <f t="shared" si="0"/>
        <v/>
      </c>
      <c r="AJ11" s="149" t="str">
        <f t="shared" si="0"/>
        <v/>
      </c>
      <c r="AK11" s="149" t="str">
        <f t="shared" si="1"/>
        <v/>
      </c>
      <c r="AL11" s="149" t="str">
        <f t="shared" si="1"/>
        <v/>
      </c>
      <c r="AM11" s="149" t="str">
        <f t="shared" si="1"/>
        <v/>
      </c>
      <c r="AN11" s="149" t="str">
        <f t="shared" si="1"/>
        <v/>
      </c>
      <c r="AO11" s="149" t="str">
        <f t="shared" si="1"/>
        <v/>
      </c>
      <c r="AP11" s="149" t="str">
        <f t="shared" si="1"/>
        <v/>
      </c>
      <c r="AQ11" s="149" t="str">
        <f t="shared" si="1"/>
        <v/>
      </c>
      <c r="AR11" s="149" t="str">
        <f t="shared" si="1"/>
        <v/>
      </c>
      <c r="AS11" s="149" t="str">
        <f t="shared" si="1"/>
        <v/>
      </c>
      <c r="AT11" s="149" t="str">
        <f t="shared" si="1"/>
        <v/>
      </c>
      <c r="AU11" s="149" t="str">
        <f t="shared" si="1"/>
        <v/>
      </c>
    </row>
    <row r="12" spans="1:47" s="98" customFormat="1" ht="17.100000000000001" customHeight="1" x14ac:dyDescent="0.25">
      <c r="A12" s="158"/>
      <c r="B12" s="94"/>
      <c r="C12" s="299"/>
      <c r="D12" s="300"/>
      <c r="E12" s="301"/>
      <c r="F12" s="157"/>
      <c r="G12" s="143"/>
      <c r="H12" s="124"/>
      <c r="I12" s="39"/>
      <c r="J12" s="37"/>
      <c r="K12" s="37"/>
      <c r="L12" s="144"/>
      <c r="M12" s="144"/>
      <c r="N12" s="37"/>
      <c r="O12" s="37"/>
      <c r="P12" s="37"/>
      <c r="Q12" s="95"/>
      <c r="R12" s="159"/>
      <c r="S12" s="37"/>
      <c r="T12" s="37"/>
      <c r="U12" s="117" t="str">
        <f>IF(OR(R12="",S12="",T12=""),"",((1-R12)*S12*T12))</f>
        <v/>
      </c>
      <c r="V12" s="147"/>
      <c r="W12" s="37"/>
      <c r="X12" s="39"/>
      <c r="Y12" s="124"/>
      <c r="Z12" s="84"/>
      <c r="AB12" s="149" t="str">
        <f t="shared" si="0"/>
        <v/>
      </c>
      <c r="AC12" s="149" t="str">
        <f t="shared" si="0"/>
        <v/>
      </c>
      <c r="AD12" s="149" t="str">
        <f t="shared" si="0"/>
        <v/>
      </c>
      <c r="AE12" s="149" t="str">
        <f t="shared" si="0"/>
        <v/>
      </c>
      <c r="AF12" s="149" t="str">
        <f t="shared" si="0"/>
        <v/>
      </c>
      <c r="AG12" s="149" t="str">
        <f t="shared" si="0"/>
        <v/>
      </c>
      <c r="AH12" s="149" t="str">
        <f t="shared" si="0"/>
        <v/>
      </c>
      <c r="AI12" s="149" t="str">
        <f t="shared" si="0"/>
        <v/>
      </c>
      <c r="AJ12" s="149" t="str">
        <f t="shared" si="0"/>
        <v/>
      </c>
      <c r="AK12" s="149" t="str">
        <f t="shared" si="1"/>
        <v/>
      </c>
      <c r="AL12" s="149" t="str">
        <f t="shared" si="1"/>
        <v/>
      </c>
      <c r="AM12" s="149" t="str">
        <f t="shared" si="1"/>
        <v/>
      </c>
      <c r="AN12" s="149" t="str">
        <f t="shared" si="1"/>
        <v/>
      </c>
      <c r="AO12" s="149" t="str">
        <f t="shared" si="1"/>
        <v/>
      </c>
      <c r="AP12" s="149" t="str">
        <f t="shared" si="1"/>
        <v/>
      </c>
      <c r="AQ12" s="149" t="str">
        <f t="shared" si="1"/>
        <v/>
      </c>
      <c r="AR12" s="149" t="str">
        <f t="shared" si="1"/>
        <v/>
      </c>
      <c r="AS12" s="149" t="str">
        <f t="shared" si="1"/>
        <v/>
      </c>
      <c r="AT12" s="149" t="str">
        <f t="shared" si="1"/>
        <v/>
      </c>
      <c r="AU12" s="149" t="str">
        <f t="shared" si="1"/>
        <v/>
      </c>
    </row>
    <row r="13" spans="1:47" s="115" customFormat="1" ht="17.100000000000001" customHeight="1" x14ac:dyDescent="0.25">
      <c r="A13" s="158"/>
      <c r="B13" s="94"/>
      <c r="C13" s="94"/>
      <c r="D13" s="304"/>
      <c r="E13" s="305"/>
      <c r="F13" s="122"/>
      <c r="G13" s="121"/>
      <c r="H13" s="114"/>
      <c r="I13" s="264"/>
      <c r="J13" s="265"/>
      <c r="K13" s="109"/>
      <c r="L13" s="111"/>
      <c r="M13" s="111"/>
      <c r="N13" s="223"/>
      <c r="O13" s="224"/>
      <c r="P13" s="124"/>
      <c r="Q13" s="225"/>
      <c r="R13" s="206"/>
      <c r="S13" s="109"/>
      <c r="T13" s="109"/>
      <c r="U13" s="226"/>
      <c r="V13" s="116"/>
      <c r="W13" s="109"/>
      <c r="X13" s="218"/>
      <c r="Y13" s="224"/>
      <c r="Z13" s="227"/>
      <c r="AB13" s="110" t="str">
        <f t="shared" ref="AB13:AU21" si="2">IF(AB$7=$Y13,$Z13,"")</f>
        <v/>
      </c>
      <c r="AC13" s="110" t="str">
        <f t="shared" si="2"/>
        <v/>
      </c>
      <c r="AD13" s="110" t="str">
        <f t="shared" si="2"/>
        <v/>
      </c>
      <c r="AE13" s="110" t="str">
        <f t="shared" si="2"/>
        <v/>
      </c>
      <c r="AF13" s="110" t="str">
        <f t="shared" si="2"/>
        <v/>
      </c>
      <c r="AG13" s="110" t="str">
        <f t="shared" si="2"/>
        <v/>
      </c>
      <c r="AH13" s="110" t="str">
        <f t="shared" si="2"/>
        <v/>
      </c>
      <c r="AI13" s="110" t="str">
        <f t="shared" si="2"/>
        <v/>
      </c>
      <c r="AJ13" s="110" t="str">
        <f t="shared" si="2"/>
        <v/>
      </c>
      <c r="AK13" s="110" t="str">
        <f t="shared" si="2"/>
        <v/>
      </c>
      <c r="AL13" s="110" t="str">
        <f t="shared" si="2"/>
        <v/>
      </c>
      <c r="AM13" s="110" t="str">
        <f>IF(AM$7=$Y13,$Z13,"")</f>
        <v/>
      </c>
      <c r="AN13" s="110" t="str">
        <f t="shared" si="2"/>
        <v/>
      </c>
      <c r="AO13" s="110" t="str">
        <f t="shared" si="2"/>
        <v/>
      </c>
      <c r="AP13" s="110" t="str">
        <f t="shared" si="2"/>
        <v/>
      </c>
      <c r="AQ13" s="110" t="str">
        <f t="shared" si="2"/>
        <v/>
      </c>
      <c r="AR13" s="110" t="str">
        <f t="shared" si="2"/>
        <v/>
      </c>
      <c r="AS13" s="110" t="str">
        <f t="shared" si="2"/>
        <v/>
      </c>
      <c r="AT13" s="110" t="str">
        <f t="shared" si="2"/>
        <v/>
      </c>
      <c r="AU13" s="110" t="str">
        <f t="shared" si="2"/>
        <v/>
      </c>
    </row>
    <row r="14" spans="1:47" s="98" customFormat="1" ht="17.100000000000001" customHeight="1" x14ac:dyDescent="0.25">
      <c r="A14" s="158"/>
      <c r="B14" s="94"/>
      <c r="C14" s="94"/>
      <c r="D14" s="299"/>
      <c r="E14" s="301"/>
      <c r="F14" s="157"/>
      <c r="G14" s="143"/>
      <c r="H14" s="124"/>
      <c r="I14" s="217"/>
      <c r="J14" s="37"/>
      <c r="K14" s="37"/>
      <c r="L14" s="144"/>
      <c r="M14" s="144"/>
      <c r="N14" s="223"/>
      <c r="O14" s="224"/>
      <c r="P14" s="37"/>
      <c r="Q14" s="225"/>
      <c r="R14" s="207"/>
      <c r="S14" s="37"/>
      <c r="T14" s="37"/>
      <c r="U14" s="226"/>
      <c r="V14" s="147"/>
      <c r="W14" s="37"/>
      <c r="X14" s="217"/>
      <c r="Y14" s="224"/>
      <c r="Z14" s="227"/>
      <c r="AB14" s="149" t="str">
        <f t="shared" si="2"/>
        <v/>
      </c>
      <c r="AC14" s="149" t="str">
        <f t="shared" si="2"/>
        <v/>
      </c>
      <c r="AD14" s="149" t="str">
        <f t="shared" si="2"/>
        <v/>
      </c>
      <c r="AE14" s="149" t="str">
        <f t="shared" si="2"/>
        <v/>
      </c>
      <c r="AF14" s="149" t="str">
        <f t="shared" si="2"/>
        <v/>
      </c>
      <c r="AG14" s="149" t="str">
        <f t="shared" si="2"/>
        <v/>
      </c>
      <c r="AH14" s="149" t="str">
        <f t="shared" si="2"/>
        <v/>
      </c>
      <c r="AI14" s="149" t="str">
        <f t="shared" si="2"/>
        <v/>
      </c>
      <c r="AJ14" s="149" t="str">
        <f t="shared" si="2"/>
        <v/>
      </c>
      <c r="AK14" s="149" t="str">
        <f t="shared" si="2"/>
        <v/>
      </c>
      <c r="AL14" s="149" t="str">
        <f t="shared" si="2"/>
        <v/>
      </c>
      <c r="AM14" s="149" t="str">
        <f t="shared" si="2"/>
        <v/>
      </c>
      <c r="AN14" s="149" t="str">
        <f t="shared" si="2"/>
        <v/>
      </c>
      <c r="AO14" s="149" t="str">
        <f t="shared" si="2"/>
        <v/>
      </c>
      <c r="AP14" s="149" t="str">
        <f t="shared" si="2"/>
        <v/>
      </c>
      <c r="AQ14" s="149" t="str">
        <f t="shared" si="2"/>
        <v/>
      </c>
      <c r="AR14" s="149" t="str">
        <f t="shared" si="2"/>
        <v/>
      </c>
      <c r="AS14" s="149" t="str">
        <f t="shared" si="2"/>
        <v/>
      </c>
      <c r="AT14" s="149" t="str">
        <f t="shared" si="2"/>
        <v/>
      </c>
      <c r="AU14" s="149" t="str">
        <f t="shared" si="2"/>
        <v/>
      </c>
    </row>
    <row r="15" spans="1:47" ht="17.100000000000001" customHeight="1" x14ac:dyDescent="0.25">
      <c r="A15" s="118"/>
      <c r="B15" s="91"/>
      <c r="C15" s="91"/>
      <c r="D15" s="91"/>
      <c r="E15" s="112"/>
      <c r="F15" s="213"/>
      <c r="G15" s="212"/>
      <c r="H15" s="108"/>
      <c r="I15" s="260"/>
      <c r="J15" s="261"/>
      <c r="K15" s="27"/>
      <c r="L15" s="80"/>
      <c r="M15" s="80"/>
      <c r="N15" s="223"/>
      <c r="O15" s="224"/>
      <c r="P15" s="124"/>
      <c r="Q15" s="225"/>
      <c r="R15" s="208"/>
      <c r="S15" s="27"/>
      <c r="T15" s="27"/>
      <c r="U15" s="226"/>
      <c r="V15" s="79"/>
      <c r="W15" s="27"/>
      <c r="X15" s="218"/>
      <c r="Y15" s="224"/>
      <c r="Z15" s="227"/>
      <c r="AB15" s="110" t="str">
        <f t="shared" si="2"/>
        <v/>
      </c>
      <c r="AC15" s="110" t="str">
        <f t="shared" si="2"/>
        <v/>
      </c>
      <c r="AD15" s="110" t="str">
        <f t="shared" si="2"/>
        <v/>
      </c>
      <c r="AE15" s="110" t="str">
        <f t="shared" si="2"/>
        <v/>
      </c>
      <c r="AF15" s="110" t="str">
        <f t="shared" si="2"/>
        <v/>
      </c>
      <c r="AG15" s="110" t="str">
        <f t="shared" si="2"/>
        <v/>
      </c>
      <c r="AH15" s="110" t="str">
        <f t="shared" si="2"/>
        <v/>
      </c>
      <c r="AI15" s="110" t="str">
        <f t="shared" si="2"/>
        <v/>
      </c>
      <c r="AJ15" s="110" t="str">
        <f t="shared" si="2"/>
        <v/>
      </c>
      <c r="AK15" s="110" t="str">
        <f t="shared" si="2"/>
        <v/>
      </c>
      <c r="AL15" s="110" t="str">
        <f t="shared" si="2"/>
        <v/>
      </c>
      <c r="AM15" s="110" t="str">
        <f t="shared" si="2"/>
        <v/>
      </c>
      <c r="AN15" s="110" t="str">
        <f t="shared" si="2"/>
        <v/>
      </c>
      <c r="AO15" s="110" t="str">
        <f t="shared" si="2"/>
        <v/>
      </c>
      <c r="AP15" s="110" t="str">
        <f t="shared" si="2"/>
        <v/>
      </c>
      <c r="AQ15" s="110" t="str">
        <f t="shared" si="2"/>
        <v/>
      </c>
      <c r="AR15" s="110" t="str">
        <f t="shared" si="2"/>
        <v/>
      </c>
      <c r="AS15" s="110" t="str">
        <f t="shared" si="2"/>
        <v/>
      </c>
      <c r="AT15" s="110" t="str">
        <f t="shared" si="2"/>
        <v/>
      </c>
      <c r="AU15" s="110" t="str">
        <f t="shared" si="2"/>
        <v/>
      </c>
    </row>
    <row r="16" spans="1:47" ht="17.100000000000001" customHeight="1" x14ac:dyDescent="0.25">
      <c r="A16" s="156"/>
      <c r="B16" s="91"/>
      <c r="C16" s="91"/>
      <c r="D16" s="91"/>
      <c r="E16" s="112"/>
      <c r="F16" s="213"/>
      <c r="G16" s="212"/>
      <c r="H16" s="108"/>
      <c r="I16" s="218"/>
      <c r="J16" s="261"/>
      <c r="K16" s="27"/>
      <c r="L16" s="80"/>
      <c r="M16" s="80"/>
      <c r="N16" s="223"/>
      <c r="O16" s="224"/>
      <c r="P16" s="124"/>
      <c r="Q16" s="225"/>
      <c r="R16" s="208"/>
      <c r="S16" s="27"/>
      <c r="T16" s="27"/>
      <c r="U16" s="226"/>
      <c r="V16" s="79"/>
      <c r="W16" s="27"/>
      <c r="X16" s="218"/>
      <c r="Y16" s="224"/>
      <c r="Z16" s="227"/>
      <c r="AB16" s="110" t="str">
        <f t="shared" si="2"/>
        <v/>
      </c>
      <c r="AC16" s="110" t="str">
        <f t="shared" si="2"/>
        <v/>
      </c>
      <c r="AD16" s="110" t="str">
        <f t="shared" si="2"/>
        <v/>
      </c>
      <c r="AE16" s="110" t="str">
        <f t="shared" si="2"/>
        <v/>
      </c>
      <c r="AF16" s="110" t="str">
        <f t="shared" si="2"/>
        <v/>
      </c>
      <c r="AG16" s="110" t="str">
        <f t="shared" si="2"/>
        <v/>
      </c>
      <c r="AH16" s="110" t="str">
        <f t="shared" si="2"/>
        <v/>
      </c>
      <c r="AI16" s="110" t="str">
        <f t="shared" si="2"/>
        <v/>
      </c>
      <c r="AJ16" s="110" t="str">
        <f t="shared" si="2"/>
        <v/>
      </c>
      <c r="AK16" s="110" t="str">
        <f t="shared" si="2"/>
        <v/>
      </c>
      <c r="AL16" s="110" t="str">
        <f t="shared" si="2"/>
        <v/>
      </c>
      <c r="AM16" s="110" t="str">
        <f t="shared" si="2"/>
        <v/>
      </c>
      <c r="AN16" s="110" t="str">
        <f t="shared" si="2"/>
        <v/>
      </c>
      <c r="AO16" s="110" t="str">
        <f t="shared" si="2"/>
        <v/>
      </c>
      <c r="AP16" s="110" t="str">
        <f t="shared" si="2"/>
        <v/>
      </c>
      <c r="AQ16" s="110" t="str">
        <f t="shared" si="2"/>
        <v/>
      </c>
      <c r="AR16" s="110" t="str">
        <f t="shared" si="2"/>
        <v/>
      </c>
      <c r="AS16" s="110" t="str">
        <f t="shared" si="2"/>
        <v/>
      </c>
      <c r="AT16" s="110" t="str">
        <f t="shared" si="2"/>
        <v/>
      </c>
      <c r="AU16" s="110" t="str">
        <f t="shared" si="2"/>
        <v/>
      </c>
    </row>
    <row r="17" spans="1:47" ht="17.100000000000001" customHeight="1" x14ac:dyDescent="0.25">
      <c r="A17" s="142"/>
      <c r="B17" s="91"/>
      <c r="C17" s="91"/>
      <c r="D17" s="91"/>
      <c r="E17" s="63"/>
      <c r="F17" s="213"/>
      <c r="G17" s="212"/>
      <c r="H17" s="33"/>
      <c r="I17" s="219"/>
      <c r="J17" s="261"/>
      <c r="K17" s="27"/>
      <c r="L17" s="80"/>
      <c r="M17" s="80"/>
      <c r="N17" s="223"/>
      <c r="O17" s="224"/>
      <c r="P17" s="124"/>
      <c r="Q17" s="225"/>
      <c r="R17" s="209"/>
      <c r="S17" s="27"/>
      <c r="T17" s="27"/>
      <c r="U17" s="226"/>
      <c r="V17" s="79"/>
      <c r="W17" s="27"/>
      <c r="X17" s="218"/>
      <c r="Y17" s="224"/>
      <c r="Z17" s="227"/>
      <c r="AB17" s="110" t="str">
        <f t="shared" si="2"/>
        <v/>
      </c>
      <c r="AC17" s="110" t="str">
        <f t="shared" si="2"/>
        <v/>
      </c>
      <c r="AD17" s="110" t="str">
        <f t="shared" si="2"/>
        <v/>
      </c>
      <c r="AE17" s="110" t="str">
        <f t="shared" si="2"/>
        <v/>
      </c>
      <c r="AF17" s="110" t="str">
        <f t="shared" si="2"/>
        <v/>
      </c>
      <c r="AG17" s="110" t="str">
        <f t="shared" si="2"/>
        <v/>
      </c>
      <c r="AH17" s="110" t="str">
        <f t="shared" si="2"/>
        <v/>
      </c>
      <c r="AI17" s="110" t="str">
        <f t="shared" si="2"/>
        <v/>
      </c>
      <c r="AJ17" s="110" t="str">
        <f t="shared" si="2"/>
        <v/>
      </c>
      <c r="AK17" s="110" t="str">
        <f t="shared" si="2"/>
        <v/>
      </c>
      <c r="AL17" s="110" t="str">
        <f t="shared" si="2"/>
        <v/>
      </c>
      <c r="AM17" s="110" t="str">
        <f t="shared" si="2"/>
        <v/>
      </c>
      <c r="AN17" s="110" t="str">
        <f t="shared" si="2"/>
        <v/>
      </c>
      <c r="AO17" s="110" t="str">
        <f t="shared" si="2"/>
        <v/>
      </c>
      <c r="AP17" s="110" t="str">
        <f t="shared" si="2"/>
        <v/>
      </c>
      <c r="AQ17" s="110" t="str">
        <f t="shared" si="2"/>
        <v/>
      </c>
      <c r="AR17" s="110" t="str">
        <f t="shared" si="2"/>
        <v/>
      </c>
      <c r="AS17" s="110" t="str">
        <f t="shared" si="2"/>
        <v/>
      </c>
      <c r="AT17" s="110" t="str">
        <f t="shared" si="2"/>
        <v/>
      </c>
      <c r="AU17" s="110" t="str">
        <f t="shared" si="2"/>
        <v/>
      </c>
    </row>
    <row r="18" spans="1:47" s="43" customFormat="1" ht="17.100000000000001" customHeight="1" x14ac:dyDescent="0.25">
      <c r="A18" s="142"/>
      <c r="B18" s="94"/>
      <c r="C18" s="288"/>
      <c r="D18" s="289"/>
      <c r="E18" s="290"/>
      <c r="F18" s="215"/>
      <c r="G18" s="216"/>
      <c r="H18" s="143"/>
      <c r="I18" s="220"/>
      <c r="J18" s="37"/>
      <c r="K18" s="37"/>
      <c r="L18" s="144"/>
      <c r="M18" s="144"/>
      <c r="N18" s="223"/>
      <c r="O18" s="224"/>
      <c r="P18" s="124"/>
      <c r="Q18" s="225"/>
      <c r="R18" s="210"/>
      <c r="S18" s="37"/>
      <c r="T18" s="37"/>
      <c r="U18" s="226"/>
      <c r="V18" s="147"/>
      <c r="W18" s="148"/>
      <c r="X18" s="217"/>
      <c r="Y18" s="224"/>
      <c r="Z18" s="227"/>
      <c r="AB18" s="149" t="str">
        <f t="shared" si="2"/>
        <v/>
      </c>
      <c r="AC18" s="149" t="str">
        <f t="shared" si="2"/>
        <v/>
      </c>
      <c r="AD18" s="149" t="str">
        <f t="shared" si="2"/>
        <v/>
      </c>
      <c r="AE18" s="149" t="str">
        <f t="shared" si="2"/>
        <v/>
      </c>
      <c r="AF18" s="149" t="str">
        <f t="shared" si="2"/>
        <v/>
      </c>
      <c r="AG18" s="149" t="str">
        <f t="shared" si="2"/>
        <v/>
      </c>
      <c r="AH18" s="149" t="str">
        <f t="shared" si="2"/>
        <v/>
      </c>
      <c r="AI18" s="149" t="str">
        <f t="shared" si="2"/>
        <v/>
      </c>
      <c r="AJ18" s="149" t="str">
        <f t="shared" si="2"/>
        <v/>
      </c>
      <c r="AK18" s="149" t="str">
        <f t="shared" si="2"/>
        <v/>
      </c>
      <c r="AL18" s="149" t="str">
        <f t="shared" si="2"/>
        <v/>
      </c>
      <c r="AM18" s="149" t="str">
        <f t="shared" si="2"/>
        <v/>
      </c>
      <c r="AN18" s="149" t="str">
        <f t="shared" si="2"/>
        <v/>
      </c>
      <c r="AO18" s="149" t="str">
        <f t="shared" si="2"/>
        <v/>
      </c>
      <c r="AP18" s="149" t="str">
        <f t="shared" si="2"/>
        <v/>
      </c>
      <c r="AQ18" s="149" t="str">
        <f t="shared" si="2"/>
        <v/>
      </c>
      <c r="AR18" s="149" t="str">
        <f t="shared" si="2"/>
        <v/>
      </c>
      <c r="AS18" s="149" t="str">
        <f t="shared" si="2"/>
        <v/>
      </c>
      <c r="AT18" s="149" t="str">
        <f t="shared" si="2"/>
        <v/>
      </c>
      <c r="AU18" s="149" t="str">
        <f t="shared" si="2"/>
        <v/>
      </c>
    </row>
    <row r="19" spans="1:47" s="43" customFormat="1" ht="17.100000000000001" customHeight="1" x14ac:dyDescent="0.25">
      <c r="A19" s="142"/>
      <c r="B19" s="94"/>
      <c r="C19" s="94"/>
      <c r="D19" s="288"/>
      <c r="E19" s="290"/>
      <c r="F19" s="215"/>
      <c r="G19" s="216"/>
      <c r="H19" s="143"/>
      <c r="I19" s="220"/>
      <c r="J19" s="37"/>
      <c r="K19" s="37"/>
      <c r="L19" s="144"/>
      <c r="M19" s="144"/>
      <c r="N19" s="223"/>
      <c r="O19" s="224"/>
      <c r="P19" s="124"/>
      <c r="Q19" s="225"/>
      <c r="R19" s="210"/>
      <c r="S19" s="37"/>
      <c r="T19" s="37"/>
      <c r="U19" s="226"/>
      <c r="V19" s="147"/>
      <c r="W19" s="148"/>
      <c r="X19" s="217"/>
      <c r="Y19" s="224"/>
      <c r="Z19" s="227"/>
      <c r="AB19" s="149" t="str">
        <f t="shared" si="2"/>
        <v/>
      </c>
      <c r="AC19" s="149" t="str">
        <f t="shared" si="2"/>
        <v/>
      </c>
      <c r="AD19" s="149" t="str">
        <f t="shared" si="2"/>
        <v/>
      </c>
      <c r="AE19" s="149" t="str">
        <f t="shared" si="2"/>
        <v/>
      </c>
      <c r="AF19" s="149" t="str">
        <f t="shared" si="2"/>
        <v/>
      </c>
      <c r="AG19" s="149" t="str">
        <f t="shared" si="2"/>
        <v/>
      </c>
      <c r="AH19" s="149" t="str">
        <f t="shared" si="2"/>
        <v/>
      </c>
      <c r="AI19" s="149" t="str">
        <f t="shared" si="2"/>
        <v/>
      </c>
      <c r="AJ19" s="149" t="str">
        <f t="shared" si="2"/>
        <v/>
      </c>
      <c r="AK19" s="149" t="str">
        <f t="shared" si="2"/>
        <v/>
      </c>
      <c r="AL19" s="149" t="str">
        <f t="shared" si="2"/>
        <v/>
      </c>
      <c r="AM19" s="149" t="str">
        <f t="shared" si="2"/>
        <v/>
      </c>
      <c r="AN19" s="149" t="str">
        <f t="shared" si="2"/>
        <v/>
      </c>
      <c r="AO19" s="149" t="str">
        <f t="shared" si="2"/>
        <v/>
      </c>
      <c r="AP19" s="149" t="str">
        <f t="shared" si="2"/>
        <v/>
      </c>
      <c r="AQ19" s="149" t="str">
        <f t="shared" si="2"/>
        <v/>
      </c>
      <c r="AR19" s="149" t="str">
        <f t="shared" si="2"/>
        <v/>
      </c>
      <c r="AS19" s="149" t="str">
        <f t="shared" si="2"/>
        <v/>
      </c>
      <c r="AT19" s="149" t="str">
        <f t="shared" si="2"/>
        <v/>
      </c>
      <c r="AU19" s="149" t="str">
        <f t="shared" si="2"/>
        <v/>
      </c>
    </row>
    <row r="20" spans="1:47" ht="17.100000000000001" customHeight="1" x14ac:dyDescent="0.25">
      <c r="A20" s="142"/>
      <c r="B20" s="91"/>
      <c r="C20" s="94"/>
      <c r="D20" s="94"/>
      <c r="E20" s="93"/>
      <c r="F20" s="213"/>
      <c r="G20" s="214"/>
      <c r="H20" s="33"/>
      <c r="I20" s="219"/>
      <c r="J20" s="261"/>
      <c r="K20" s="27"/>
      <c r="L20" s="80"/>
      <c r="M20" s="80"/>
      <c r="N20" s="223"/>
      <c r="O20" s="224"/>
      <c r="P20" s="124"/>
      <c r="Q20" s="225"/>
      <c r="R20" s="211"/>
      <c r="S20" s="80"/>
      <c r="T20" s="80"/>
      <c r="U20" s="226"/>
      <c r="V20" s="79"/>
      <c r="W20" s="30"/>
      <c r="X20" s="218"/>
      <c r="Y20" s="224"/>
      <c r="Z20" s="227"/>
      <c r="AB20" s="110" t="str">
        <f t="shared" si="2"/>
        <v/>
      </c>
      <c r="AC20" s="110" t="str">
        <f t="shared" si="2"/>
        <v/>
      </c>
      <c r="AD20" s="110" t="str">
        <f t="shared" si="2"/>
        <v/>
      </c>
      <c r="AE20" s="110" t="str">
        <f t="shared" si="2"/>
        <v/>
      </c>
      <c r="AF20" s="110" t="str">
        <f t="shared" si="2"/>
        <v/>
      </c>
      <c r="AG20" s="110" t="str">
        <f t="shared" si="2"/>
        <v/>
      </c>
      <c r="AH20" s="110" t="str">
        <f t="shared" si="2"/>
        <v/>
      </c>
      <c r="AI20" s="110" t="str">
        <f t="shared" si="2"/>
        <v/>
      </c>
      <c r="AJ20" s="110" t="str">
        <f t="shared" si="2"/>
        <v/>
      </c>
      <c r="AK20" s="110" t="str">
        <f t="shared" si="2"/>
        <v/>
      </c>
      <c r="AL20" s="110" t="str">
        <f t="shared" si="2"/>
        <v/>
      </c>
      <c r="AM20" s="110" t="str">
        <f t="shared" si="2"/>
        <v/>
      </c>
      <c r="AN20" s="110" t="str">
        <f t="shared" si="2"/>
        <v/>
      </c>
      <c r="AO20" s="110" t="str">
        <f t="shared" si="2"/>
        <v/>
      </c>
      <c r="AP20" s="110" t="str">
        <f t="shared" si="2"/>
        <v/>
      </c>
      <c r="AQ20" s="110" t="str">
        <f t="shared" si="2"/>
        <v/>
      </c>
      <c r="AR20" s="110" t="str">
        <f t="shared" si="2"/>
        <v/>
      </c>
      <c r="AS20" s="110" t="str">
        <f t="shared" si="2"/>
        <v/>
      </c>
      <c r="AT20" s="110" t="str">
        <f t="shared" si="2"/>
        <v/>
      </c>
      <c r="AU20" s="110" t="str">
        <f t="shared" si="2"/>
        <v/>
      </c>
    </row>
    <row r="21" spans="1:47" ht="17.100000000000001" customHeight="1" x14ac:dyDescent="0.25">
      <c r="A21" s="142"/>
      <c r="B21" s="91"/>
      <c r="C21" s="94"/>
      <c r="D21" s="94"/>
      <c r="E21" s="63"/>
      <c r="F21" s="213"/>
      <c r="G21" s="214"/>
      <c r="H21" s="33"/>
      <c r="I21" s="219"/>
      <c r="J21" s="261"/>
      <c r="K21" s="27"/>
      <c r="L21" s="80"/>
      <c r="M21" s="80"/>
      <c r="N21" s="223"/>
      <c r="O21" s="224"/>
      <c r="P21" s="124"/>
      <c r="Q21" s="225"/>
      <c r="R21" s="211"/>
      <c r="S21" s="80"/>
      <c r="T21" s="80"/>
      <c r="U21" s="226"/>
      <c r="V21" s="79"/>
      <c r="W21" s="30"/>
      <c r="X21" s="218"/>
      <c r="Y21" s="224"/>
      <c r="Z21" s="227"/>
      <c r="AB21" s="110" t="str">
        <f t="shared" si="2"/>
        <v/>
      </c>
      <c r="AC21" s="110" t="str">
        <f t="shared" si="2"/>
        <v/>
      </c>
      <c r="AD21" s="110" t="str">
        <f t="shared" si="2"/>
        <v/>
      </c>
      <c r="AE21" s="110" t="str">
        <f t="shared" si="2"/>
        <v/>
      </c>
      <c r="AF21" s="110" t="str">
        <f t="shared" si="2"/>
        <v/>
      </c>
      <c r="AG21" s="110" t="str">
        <f t="shared" si="2"/>
        <v/>
      </c>
      <c r="AH21" s="110" t="str">
        <f t="shared" si="2"/>
        <v/>
      </c>
      <c r="AI21" s="110" t="str">
        <f t="shared" si="2"/>
        <v/>
      </c>
      <c r="AJ21" s="110" t="str">
        <f t="shared" si="2"/>
        <v/>
      </c>
      <c r="AK21" s="110" t="str">
        <f t="shared" si="2"/>
        <v/>
      </c>
      <c r="AL21" s="110" t="str">
        <f t="shared" si="2"/>
        <v/>
      </c>
      <c r="AM21" s="110" t="str">
        <f t="shared" si="2"/>
        <v/>
      </c>
      <c r="AN21" s="110" t="str">
        <f t="shared" si="2"/>
        <v/>
      </c>
      <c r="AO21" s="110" t="str">
        <f t="shared" si="2"/>
        <v/>
      </c>
      <c r="AP21" s="110" t="str">
        <f t="shared" si="2"/>
        <v/>
      </c>
      <c r="AQ21" s="110" t="str">
        <f t="shared" si="2"/>
        <v/>
      </c>
      <c r="AR21" s="110" t="str">
        <f t="shared" si="2"/>
        <v/>
      </c>
      <c r="AS21" s="110" t="str">
        <f t="shared" si="2"/>
        <v/>
      </c>
      <c r="AT21" s="110" t="str">
        <f t="shared" si="2"/>
        <v/>
      </c>
      <c r="AU21" s="110" t="str">
        <f t="shared" si="2"/>
        <v/>
      </c>
    </row>
    <row r="22" spans="1:47" ht="17.100000000000001" customHeight="1" x14ac:dyDescent="0.25">
      <c r="A22" s="142"/>
      <c r="B22" s="91"/>
      <c r="C22" s="94"/>
      <c r="D22" s="94"/>
      <c r="E22" s="63"/>
      <c r="F22" s="213"/>
      <c r="G22" s="214"/>
      <c r="H22" s="33"/>
      <c r="I22" s="219"/>
      <c r="J22" s="261"/>
      <c r="K22" s="27"/>
      <c r="L22" s="80"/>
      <c r="M22" s="80"/>
      <c r="N22" s="223"/>
      <c r="O22" s="224"/>
      <c r="P22" s="124"/>
      <c r="Q22" s="225"/>
      <c r="R22" s="211"/>
      <c r="S22" s="80"/>
      <c r="T22" s="80"/>
      <c r="U22" s="226"/>
      <c r="V22" s="79"/>
      <c r="W22" s="30"/>
      <c r="X22" s="218"/>
      <c r="Y22" s="224"/>
      <c r="Z22" s="227"/>
      <c r="AB22" s="110" t="str">
        <f t="shared" ref="AB22:AP22" si="3">IF(AB$7=$Y22,$Z22,"")</f>
        <v/>
      </c>
      <c r="AC22" s="110" t="str">
        <f t="shared" si="3"/>
        <v/>
      </c>
      <c r="AD22" s="110" t="str">
        <f t="shared" si="3"/>
        <v/>
      </c>
      <c r="AE22" s="110" t="str">
        <f t="shared" si="3"/>
        <v/>
      </c>
      <c r="AF22" s="110" t="str">
        <f t="shared" si="3"/>
        <v/>
      </c>
      <c r="AG22" s="110" t="str">
        <f t="shared" si="3"/>
        <v/>
      </c>
      <c r="AH22" s="110" t="str">
        <f t="shared" si="3"/>
        <v/>
      </c>
      <c r="AI22" s="110" t="str">
        <f t="shared" si="3"/>
        <v/>
      </c>
      <c r="AJ22" s="110" t="str">
        <f t="shared" si="3"/>
        <v/>
      </c>
      <c r="AK22" s="110" t="str">
        <f t="shared" si="3"/>
        <v/>
      </c>
      <c r="AL22" s="110" t="str">
        <f t="shared" si="3"/>
        <v/>
      </c>
      <c r="AM22" s="110" t="str">
        <f t="shared" si="3"/>
        <v/>
      </c>
      <c r="AN22" s="110" t="str">
        <f t="shared" si="3"/>
        <v/>
      </c>
      <c r="AO22" s="110" t="str">
        <f t="shared" si="3"/>
        <v/>
      </c>
      <c r="AP22" s="110" t="str">
        <f t="shared" si="3"/>
        <v/>
      </c>
      <c r="AQ22" s="110" t="str">
        <f>IF(AQ$7=$Y22,$Z22,"")</f>
        <v/>
      </c>
      <c r="AR22" s="110" t="str">
        <f>IF(AR$7=$Y22,$Z22,"")</f>
        <v/>
      </c>
      <c r="AS22" s="110" t="str">
        <f>IF(AS$7=$Y22,$Z22,"")</f>
        <v/>
      </c>
      <c r="AT22" s="110" t="str">
        <f>IF(AT$7=$Y22,$Z22,"")</f>
        <v/>
      </c>
      <c r="AU22" s="110" t="str">
        <f>IF(AU$7=$Y22,$Z22,"")</f>
        <v/>
      </c>
    </row>
    <row r="23" spans="1:47" s="43" customFormat="1" ht="17.100000000000001" customHeight="1" x14ac:dyDescent="0.25">
      <c r="A23" s="142"/>
      <c r="B23" s="91"/>
      <c r="C23" s="94"/>
      <c r="D23" s="302"/>
      <c r="E23" s="303"/>
      <c r="F23" s="213"/>
      <c r="G23" s="214"/>
      <c r="H23" s="33"/>
      <c r="I23" s="221"/>
      <c r="J23" s="261"/>
      <c r="K23" s="27"/>
      <c r="L23" s="85"/>
      <c r="M23" s="53"/>
      <c r="N23" s="223"/>
      <c r="O23" s="224"/>
      <c r="P23" s="124"/>
      <c r="Q23" s="225"/>
      <c r="R23" s="211"/>
      <c r="S23" s="85"/>
      <c r="T23" s="53"/>
      <c r="U23" s="226"/>
      <c r="V23" s="86"/>
      <c r="W23" s="87"/>
      <c r="X23" s="218"/>
      <c r="Y23" s="224"/>
      <c r="Z23" s="227"/>
      <c r="AB23" s="110" t="str">
        <f t="shared" ref="AB23:AJ28" si="4">IF(AB$7=$Y23,$Z23,"")</f>
        <v/>
      </c>
      <c r="AC23" s="110" t="str">
        <f t="shared" si="4"/>
        <v/>
      </c>
      <c r="AD23" s="110" t="str">
        <f t="shared" si="4"/>
        <v/>
      </c>
      <c r="AE23" s="110" t="str">
        <f t="shared" si="4"/>
        <v/>
      </c>
      <c r="AF23" s="110" t="str">
        <f t="shared" si="4"/>
        <v/>
      </c>
      <c r="AG23" s="110" t="str">
        <f t="shared" si="4"/>
        <v/>
      </c>
      <c r="AH23" s="110" t="str">
        <f t="shared" si="4"/>
        <v/>
      </c>
      <c r="AI23" s="110" t="str">
        <f t="shared" si="4"/>
        <v/>
      </c>
      <c r="AJ23" s="110" t="str">
        <f t="shared" si="4"/>
        <v/>
      </c>
      <c r="AK23" s="110" t="str">
        <f t="shared" ref="AK23:AU28" si="5">IF(AK$7=$Y23,$Z23,"")</f>
        <v/>
      </c>
      <c r="AL23" s="110" t="str">
        <f t="shared" si="5"/>
        <v/>
      </c>
      <c r="AM23" s="110" t="str">
        <f t="shared" si="5"/>
        <v/>
      </c>
      <c r="AN23" s="110" t="str">
        <f t="shared" si="5"/>
        <v/>
      </c>
      <c r="AO23" s="110" t="str">
        <f t="shared" si="5"/>
        <v/>
      </c>
      <c r="AP23" s="110" t="str">
        <f t="shared" si="5"/>
        <v/>
      </c>
      <c r="AQ23" s="110" t="str">
        <f t="shared" si="5"/>
        <v/>
      </c>
      <c r="AR23" s="110" t="str">
        <f t="shared" si="5"/>
        <v/>
      </c>
      <c r="AS23" s="110" t="str">
        <f t="shared" si="5"/>
        <v/>
      </c>
      <c r="AT23" s="110" t="str">
        <f t="shared" si="5"/>
        <v/>
      </c>
      <c r="AU23" s="110" t="str">
        <f t="shared" si="5"/>
        <v/>
      </c>
    </row>
    <row r="24" spans="1:47" s="43" customFormat="1" ht="17.100000000000001" customHeight="1" x14ac:dyDescent="0.25">
      <c r="A24" s="142"/>
      <c r="B24" s="94"/>
      <c r="C24" s="288"/>
      <c r="D24" s="289"/>
      <c r="E24" s="290"/>
      <c r="F24" s="215"/>
      <c r="G24" s="216"/>
      <c r="H24" s="143"/>
      <c r="I24" s="220"/>
      <c r="J24" s="37"/>
      <c r="K24" s="37"/>
      <c r="L24" s="144"/>
      <c r="M24" s="145"/>
      <c r="N24" s="223"/>
      <c r="O24" s="224"/>
      <c r="P24" s="124"/>
      <c r="Q24" s="225"/>
      <c r="R24" s="210"/>
      <c r="S24" s="37"/>
      <c r="T24" s="37"/>
      <c r="U24" s="226"/>
      <c r="V24" s="147"/>
      <c r="W24" s="148"/>
      <c r="X24" s="217"/>
      <c r="Y24" s="224"/>
      <c r="Z24" s="227"/>
      <c r="AB24" s="149" t="str">
        <f t="shared" si="4"/>
        <v/>
      </c>
      <c r="AC24" s="149" t="str">
        <f t="shared" si="4"/>
        <v/>
      </c>
      <c r="AD24" s="149" t="str">
        <f t="shared" si="4"/>
        <v/>
      </c>
      <c r="AE24" s="149" t="str">
        <f t="shared" si="4"/>
        <v/>
      </c>
      <c r="AF24" s="149" t="str">
        <f t="shared" si="4"/>
        <v/>
      </c>
      <c r="AG24" s="149" t="str">
        <f t="shared" si="4"/>
        <v/>
      </c>
      <c r="AH24" s="149" t="str">
        <f t="shared" si="4"/>
        <v/>
      </c>
      <c r="AI24" s="149" t="str">
        <f t="shared" si="4"/>
        <v/>
      </c>
      <c r="AJ24" s="149" t="str">
        <f t="shared" si="4"/>
        <v/>
      </c>
      <c r="AK24" s="149" t="str">
        <f t="shared" si="5"/>
        <v/>
      </c>
      <c r="AL24" s="149" t="str">
        <f t="shared" si="5"/>
        <v/>
      </c>
      <c r="AM24" s="149" t="str">
        <f t="shared" si="5"/>
        <v/>
      </c>
      <c r="AN24" s="149" t="str">
        <f t="shared" si="5"/>
        <v/>
      </c>
      <c r="AO24" s="149" t="str">
        <f t="shared" si="5"/>
        <v/>
      </c>
      <c r="AP24" s="149" t="str">
        <f t="shared" si="5"/>
        <v/>
      </c>
      <c r="AQ24" s="149" t="str">
        <f t="shared" si="5"/>
        <v/>
      </c>
      <c r="AR24" s="149" t="str">
        <f t="shared" si="5"/>
        <v/>
      </c>
      <c r="AS24" s="149" t="str">
        <f t="shared" si="5"/>
        <v/>
      </c>
      <c r="AT24" s="149" t="str">
        <f t="shared" si="5"/>
        <v/>
      </c>
      <c r="AU24" s="149" t="str">
        <f t="shared" si="5"/>
        <v/>
      </c>
    </row>
    <row r="25" spans="1:47" s="43" customFormat="1" ht="17.100000000000001" customHeight="1" x14ac:dyDescent="0.25">
      <c r="A25" s="142"/>
      <c r="B25" s="94"/>
      <c r="C25" s="94"/>
      <c r="D25" s="288"/>
      <c r="E25" s="290"/>
      <c r="F25" s="215"/>
      <c r="G25" s="216"/>
      <c r="H25" s="143"/>
      <c r="I25" s="220"/>
      <c r="J25" s="37"/>
      <c r="K25" s="37"/>
      <c r="L25" s="144"/>
      <c r="M25" s="145"/>
      <c r="N25" s="223"/>
      <c r="O25" s="224"/>
      <c r="P25" s="124"/>
      <c r="Q25" s="225"/>
      <c r="R25" s="210"/>
      <c r="S25" s="37"/>
      <c r="T25" s="37"/>
      <c r="U25" s="226"/>
      <c r="V25" s="147"/>
      <c r="W25" s="148"/>
      <c r="X25" s="217"/>
      <c r="Y25" s="224"/>
      <c r="Z25" s="227"/>
      <c r="AB25" s="149" t="str">
        <f t="shared" si="4"/>
        <v/>
      </c>
      <c r="AC25" s="149" t="str">
        <f t="shared" si="4"/>
        <v/>
      </c>
      <c r="AD25" s="149" t="str">
        <f t="shared" si="4"/>
        <v/>
      </c>
      <c r="AE25" s="149" t="str">
        <f t="shared" si="4"/>
        <v/>
      </c>
      <c r="AF25" s="149" t="str">
        <f t="shared" si="4"/>
        <v/>
      </c>
      <c r="AG25" s="149" t="str">
        <f t="shared" si="4"/>
        <v/>
      </c>
      <c r="AH25" s="149" t="str">
        <f t="shared" si="4"/>
        <v/>
      </c>
      <c r="AI25" s="149" t="str">
        <f t="shared" si="4"/>
        <v/>
      </c>
      <c r="AJ25" s="149" t="str">
        <f t="shared" si="4"/>
        <v/>
      </c>
      <c r="AK25" s="149" t="str">
        <f t="shared" si="5"/>
        <v/>
      </c>
      <c r="AL25" s="149" t="str">
        <f t="shared" si="5"/>
        <v/>
      </c>
      <c r="AM25" s="149" t="str">
        <f t="shared" si="5"/>
        <v/>
      </c>
      <c r="AN25" s="149" t="str">
        <f t="shared" si="5"/>
        <v/>
      </c>
      <c r="AO25" s="149" t="str">
        <f t="shared" si="5"/>
        <v/>
      </c>
      <c r="AP25" s="149" t="str">
        <f t="shared" si="5"/>
        <v/>
      </c>
      <c r="AQ25" s="149" t="str">
        <f t="shared" si="5"/>
        <v/>
      </c>
      <c r="AR25" s="149" t="str">
        <f t="shared" si="5"/>
        <v/>
      </c>
      <c r="AS25" s="149" t="str">
        <f t="shared" si="5"/>
        <v/>
      </c>
      <c r="AT25" s="149" t="str">
        <f t="shared" si="5"/>
        <v/>
      </c>
      <c r="AU25" s="149" t="str">
        <f t="shared" si="5"/>
        <v/>
      </c>
    </row>
    <row r="26" spans="1:47" ht="17.100000000000001" customHeight="1" x14ac:dyDescent="0.25">
      <c r="A26" s="142"/>
      <c r="B26" s="91"/>
      <c r="C26" s="94"/>
      <c r="D26" s="94"/>
      <c r="E26" s="63"/>
      <c r="F26" s="213"/>
      <c r="G26" s="214"/>
      <c r="H26" s="33"/>
      <c r="I26" s="219"/>
      <c r="J26" s="261"/>
      <c r="K26" s="27"/>
      <c r="L26" s="80"/>
      <c r="M26" s="53"/>
      <c r="N26" s="223"/>
      <c r="O26" s="224"/>
      <c r="P26" s="124"/>
      <c r="Q26" s="225"/>
      <c r="R26" s="209"/>
      <c r="S26" s="27"/>
      <c r="T26" s="27"/>
      <c r="U26" s="226"/>
      <c r="V26" s="79"/>
      <c r="W26" s="30"/>
      <c r="X26" s="218"/>
      <c r="Y26" s="224"/>
      <c r="Z26" s="227"/>
      <c r="AB26" s="110" t="str">
        <f t="shared" si="4"/>
        <v/>
      </c>
      <c r="AC26" s="110" t="str">
        <f t="shared" si="4"/>
        <v/>
      </c>
      <c r="AD26" s="110" t="str">
        <f t="shared" si="4"/>
        <v/>
      </c>
      <c r="AE26" s="110" t="str">
        <f t="shared" si="4"/>
        <v/>
      </c>
      <c r="AF26" s="110" t="str">
        <f t="shared" si="4"/>
        <v/>
      </c>
      <c r="AG26" s="110" t="str">
        <f t="shared" si="4"/>
        <v/>
      </c>
      <c r="AH26" s="110" t="str">
        <f t="shared" si="4"/>
        <v/>
      </c>
      <c r="AI26" s="110" t="str">
        <f t="shared" si="4"/>
        <v/>
      </c>
      <c r="AJ26" s="110" t="str">
        <f t="shared" si="4"/>
        <v/>
      </c>
      <c r="AK26" s="110" t="str">
        <f t="shared" si="5"/>
        <v/>
      </c>
      <c r="AL26" s="110" t="str">
        <f t="shared" si="5"/>
        <v/>
      </c>
      <c r="AM26" s="110" t="str">
        <f t="shared" si="5"/>
        <v/>
      </c>
      <c r="AN26" s="110" t="str">
        <f t="shared" si="5"/>
        <v/>
      </c>
      <c r="AO26" s="110" t="str">
        <f t="shared" si="5"/>
        <v/>
      </c>
      <c r="AP26" s="110" t="str">
        <f t="shared" si="5"/>
        <v/>
      </c>
      <c r="AQ26" s="110" t="str">
        <f t="shared" si="5"/>
        <v/>
      </c>
      <c r="AR26" s="110" t="str">
        <f t="shared" si="5"/>
        <v/>
      </c>
      <c r="AS26" s="110" t="str">
        <f t="shared" si="5"/>
        <v/>
      </c>
      <c r="AT26" s="110" t="str">
        <f t="shared" si="5"/>
        <v/>
      </c>
      <c r="AU26" s="110" t="str">
        <f t="shared" si="5"/>
        <v/>
      </c>
    </row>
    <row r="27" spans="1:47" ht="17.100000000000001" customHeight="1" x14ac:dyDescent="0.25">
      <c r="A27" s="142"/>
      <c r="B27" s="91"/>
      <c r="C27" s="94"/>
      <c r="D27" s="94"/>
      <c r="E27" s="63"/>
      <c r="F27" s="213"/>
      <c r="G27" s="214"/>
      <c r="H27" s="33"/>
      <c r="I27" s="219"/>
      <c r="J27" s="261"/>
      <c r="K27" s="27"/>
      <c r="L27" s="80"/>
      <c r="M27" s="53"/>
      <c r="N27" s="223"/>
      <c r="O27" s="224"/>
      <c r="P27" s="124"/>
      <c r="Q27" s="225"/>
      <c r="R27" s="209"/>
      <c r="S27" s="27"/>
      <c r="T27" s="27"/>
      <c r="U27" s="226"/>
      <c r="V27" s="79"/>
      <c r="W27" s="30"/>
      <c r="X27" s="218"/>
      <c r="Y27" s="224"/>
      <c r="Z27" s="227"/>
      <c r="AB27" s="110" t="str">
        <f t="shared" si="4"/>
        <v/>
      </c>
      <c r="AC27" s="110" t="str">
        <f t="shared" si="4"/>
        <v/>
      </c>
      <c r="AD27" s="110" t="str">
        <f t="shared" si="4"/>
        <v/>
      </c>
      <c r="AE27" s="110" t="str">
        <f t="shared" si="4"/>
        <v/>
      </c>
      <c r="AF27" s="110" t="str">
        <f t="shared" si="4"/>
        <v/>
      </c>
      <c r="AG27" s="110" t="str">
        <f t="shared" si="4"/>
        <v/>
      </c>
      <c r="AH27" s="110" t="str">
        <f t="shared" si="4"/>
        <v/>
      </c>
      <c r="AI27" s="110" t="str">
        <f t="shared" si="4"/>
        <v/>
      </c>
      <c r="AJ27" s="110" t="str">
        <f t="shared" si="4"/>
        <v/>
      </c>
      <c r="AK27" s="110" t="str">
        <f t="shared" si="5"/>
        <v/>
      </c>
      <c r="AL27" s="110" t="str">
        <f t="shared" si="5"/>
        <v/>
      </c>
      <c r="AM27" s="110" t="str">
        <f t="shared" si="5"/>
        <v/>
      </c>
      <c r="AN27" s="110" t="str">
        <f t="shared" si="5"/>
        <v/>
      </c>
      <c r="AO27" s="110" t="str">
        <f t="shared" si="5"/>
        <v/>
      </c>
      <c r="AP27" s="110" t="str">
        <f t="shared" si="5"/>
        <v/>
      </c>
      <c r="AQ27" s="110" t="str">
        <f t="shared" si="5"/>
        <v/>
      </c>
      <c r="AR27" s="110" t="str">
        <f t="shared" si="5"/>
        <v/>
      </c>
      <c r="AS27" s="110" t="str">
        <f t="shared" si="5"/>
        <v/>
      </c>
      <c r="AT27" s="110" t="str">
        <f t="shared" si="5"/>
        <v/>
      </c>
      <c r="AU27" s="110" t="str">
        <f t="shared" si="5"/>
        <v/>
      </c>
    </row>
    <row r="28" spans="1:47" ht="17.100000000000001" customHeight="1" x14ac:dyDescent="0.25">
      <c r="A28" s="142"/>
      <c r="B28" s="91"/>
      <c r="C28" s="94"/>
      <c r="D28" s="94"/>
      <c r="E28" s="63"/>
      <c r="F28" s="213"/>
      <c r="G28" s="214"/>
      <c r="H28" s="33"/>
      <c r="I28" s="219"/>
      <c r="J28" s="261"/>
      <c r="K28" s="27"/>
      <c r="L28" s="80"/>
      <c r="M28" s="53"/>
      <c r="N28" s="223"/>
      <c r="O28" s="224"/>
      <c r="P28" s="124"/>
      <c r="Q28" s="225"/>
      <c r="R28" s="209"/>
      <c r="S28" s="27"/>
      <c r="T28" s="27"/>
      <c r="U28" s="226"/>
      <c r="V28" s="79"/>
      <c r="W28" s="30"/>
      <c r="X28" s="218"/>
      <c r="Y28" s="224"/>
      <c r="Z28" s="227"/>
      <c r="AB28" s="110" t="str">
        <f t="shared" si="4"/>
        <v/>
      </c>
      <c r="AC28" s="110" t="str">
        <f t="shared" si="4"/>
        <v/>
      </c>
      <c r="AD28" s="110" t="str">
        <f t="shared" si="4"/>
        <v/>
      </c>
      <c r="AE28" s="110" t="str">
        <f t="shared" si="4"/>
        <v/>
      </c>
      <c r="AF28" s="110" t="str">
        <f t="shared" si="4"/>
        <v/>
      </c>
      <c r="AG28" s="110" t="str">
        <f t="shared" si="4"/>
        <v/>
      </c>
      <c r="AH28" s="110" t="str">
        <f t="shared" si="4"/>
        <v/>
      </c>
      <c r="AI28" s="110" t="str">
        <f t="shared" si="4"/>
        <v/>
      </c>
      <c r="AJ28" s="110" t="str">
        <f t="shared" si="4"/>
        <v/>
      </c>
      <c r="AK28" s="110" t="str">
        <f t="shared" si="5"/>
        <v/>
      </c>
      <c r="AL28" s="110" t="str">
        <f t="shared" si="5"/>
        <v/>
      </c>
      <c r="AM28" s="110" t="str">
        <f t="shared" si="5"/>
        <v/>
      </c>
      <c r="AN28" s="110" t="str">
        <f t="shared" si="5"/>
        <v/>
      </c>
      <c r="AO28" s="110" t="str">
        <f t="shared" si="5"/>
        <v/>
      </c>
      <c r="AP28" s="110" t="str">
        <f t="shared" si="5"/>
        <v/>
      </c>
      <c r="AQ28" s="110" t="str">
        <f t="shared" si="5"/>
        <v/>
      </c>
      <c r="AR28" s="110" t="str">
        <f t="shared" si="5"/>
        <v/>
      </c>
      <c r="AS28" s="110" t="str">
        <f t="shared" si="5"/>
        <v/>
      </c>
      <c r="AT28" s="110" t="str">
        <f t="shared" si="5"/>
        <v/>
      </c>
      <c r="AU28" s="110" t="str">
        <f t="shared" si="5"/>
        <v/>
      </c>
    </row>
    <row r="29" spans="1:47" s="43" customFormat="1" ht="17.100000000000001" customHeight="1" x14ac:dyDescent="0.25">
      <c r="A29" s="142"/>
      <c r="B29" s="94"/>
      <c r="C29" s="288"/>
      <c r="D29" s="289"/>
      <c r="E29" s="290"/>
      <c r="F29" s="215"/>
      <c r="G29" s="216"/>
      <c r="H29" s="143"/>
      <c r="I29" s="220"/>
      <c r="J29" s="37"/>
      <c r="K29" s="37"/>
      <c r="L29" s="144"/>
      <c r="M29" s="145"/>
      <c r="N29" s="223"/>
      <c r="O29" s="224"/>
      <c r="P29" s="124"/>
      <c r="Q29" s="225"/>
      <c r="R29" s="210"/>
      <c r="S29" s="37"/>
      <c r="T29" s="37"/>
      <c r="U29" s="226"/>
      <c r="V29" s="147"/>
      <c r="W29" s="148"/>
      <c r="X29" s="217"/>
      <c r="Y29" s="224"/>
      <c r="Z29" s="227"/>
      <c r="AB29" s="149" t="str">
        <f t="shared" ref="AB29:AU31" si="6">IF(AB$7=$Y29,$Z29,"")</f>
        <v/>
      </c>
      <c r="AC29" s="149" t="str">
        <f t="shared" si="6"/>
        <v/>
      </c>
      <c r="AD29" s="149" t="str">
        <f t="shared" si="6"/>
        <v/>
      </c>
      <c r="AE29" s="149" t="str">
        <f t="shared" si="6"/>
        <v/>
      </c>
      <c r="AF29" s="149" t="str">
        <f t="shared" si="6"/>
        <v/>
      </c>
      <c r="AG29" s="149" t="str">
        <f t="shared" si="6"/>
        <v/>
      </c>
      <c r="AH29" s="149" t="str">
        <f t="shared" si="6"/>
        <v/>
      </c>
      <c r="AI29" s="149" t="str">
        <f t="shared" si="6"/>
        <v/>
      </c>
      <c r="AJ29" s="149" t="str">
        <f t="shared" si="6"/>
        <v/>
      </c>
      <c r="AK29" s="149" t="str">
        <f t="shared" si="6"/>
        <v/>
      </c>
      <c r="AL29" s="149" t="str">
        <f t="shared" si="6"/>
        <v/>
      </c>
      <c r="AM29" s="149" t="str">
        <f t="shared" si="6"/>
        <v/>
      </c>
      <c r="AN29" s="149" t="str">
        <f t="shared" si="6"/>
        <v/>
      </c>
      <c r="AO29" s="149" t="str">
        <f t="shared" si="6"/>
        <v/>
      </c>
      <c r="AP29" s="149" t="str">
        <f t="shared" si="6"/>
        <v/>
      </c>
      <c r="AQ29" s="149" t="str">
        <f t="shared" si="6"/>
        <v/>
      </c>
      <c r="AR29" s="149" t="str">
        <f t="shared" si="6"/>
        <v/>
      </c>
      <c r="AS29" s="149" t="str">
        <f t="shared" si="6"/>
        <v/>
      </c>
      <c r="AT29" s="149" t="str">
        <f t="shared" si="6"/>
        <v/>
      </c>
      <c r="AU29" s="149" t="str">
        <f t="shared" si="6"/>
        <v/>
      </c>
    </row>
    <row r="30" spans="1:47" ht="17.100000000000001" customHeight="1" x14ac:dyDescent="0.25">
      <c r="A30" s="142"/>
      <c r="B30" s="91"/>
      <c r="C30" s="94"/>
      <c r="D30" s="96"/>
      <c r="E30" s="92"/>
      <c r="F30" s="213"/>
      <c r="G30" s="214"/>
      <c r="H30" s="33"/>
      <c r="I30" s="219"/>
      <c r="J30" s="261"/>
      <c r="K30" s="27"/>
      <c r="L30" s="80"/>
      <c r="M30" s="53"/>
      <c r="N30" s="223"/>
      <c r="O30" s="224"/>
      <c r="P30" s="124"/>
      <c r="Q30" s="225"/>
      <c r="R30" s="209"/>
      <c r="S30" s="27"/>
      <c r="T30" s="27"/>
      <c r="U30" s="226"/>
      <c r="V30" s="79"/>
      <c r="W30" s="30"/>
      <c r="X30" s="218"/>
      <c r="Y30" s="224"/>
      <c r="Z30" s="227"/>
      <c r="AB30" s="110" t="str">
        <f t="shared" si="6"/>
        <v/>
      </c>
      <c r="AC30" s="110" t="str">
        <f t="shared" si="6"/>
        <v/>
      </c>
      <c r="AD30" s="110" t="str">
        <f t="shared" si="6"/>
        <v/>
      </c>
      <c r="AE30" s="110" t="str">
        <f t="shared" si="6"/>
        <v/>
      </c>
      <c r="AF30" s="110" t="str">
        <f t="shared" si="6"/>
        <v/>
      </c>
      <c r="AG30" s="110" t="str">
        <f t="shared" si="6"/>
        <v/>
      </c>
      <c r="AH30" s="110" t="str">
        <f t="shared" si="6"/>
        <v/>
      </c>
      <c r="AI30" s="110" t="str">
        <f t="shared" si="6"/>
        <v/>
      </c>
      <c r="AJ30" s="110" t="str">
        <f t="shared" si="6"/>
        <v/>
      </c>
      <c r="AK30" s="110" t="str">
        <f t="shared" si="6"/>
        <v/>
      </c>
      <c r="AL30" s="110" t="str">
        <f t="shared" si="6"/>
        <v/>
      </c>
      <c r="AM30" s="110" t="str">
        <f t="shared" si="6"/>
        <v/>
      </c>
      <c r="AN30" s="110" t="str">
        <f t="shared" si="6"/>
        <v/>
      </c>
      <c r="AO30" s="110" t="str">
        <f t="shared" si="6"/>
        <v/>
      </c>
      <c r="AP30" s="110" t="str">
        <f t="shared" si="6"/>
        <v/>
      </c>
      <c r="AQ30" s="110" t="str">
        <f t="shared" si="6"/>
        <v/>
      </c>
      <c r="AR30" s="110" t="str">
        <f t="shared" si="6"/>
        <v/>
      </c>
      <c r="AS30" s="110" t="str">
        <f t="shared" si="6"/>
        <v/>
      </c>
      <c r="AT30" s="110" t="str">
        <f t="shared" si="6"/>
        <v/>
      </c>
      <c r="AU30" s="110" t="str">
        <f t="shared" si="6"/>
        <v/>
      </c>
    </row>
    <row r="31" spans="1:47" s="43" customFormat="1" ht="17.100000000000001" customHeight="1" thickBot="1" x14ac:dyDescent="0.3">
      <c r="A31" s="142"/>
      <c r="B31" s="94"/>
      <c r="C31" s="94"/>
      <c r="D31" s="94"/>
      <c r="E31" s="150"/>
      <c r="F31" s="215"/>
      <c r="G31" s="216"/>
      <c r="H31" s="143"/>
      <c r="I31" s="220"/>
      <c r="J31" s="37"/>
      <c r="K31" s="37"/>
      <c r="L31" s="144"/>
      <c r="M31" s="145"/>
      <c r="N31" s="223"/>
      <c r="O31" s="224"/>
      <c r="P31" s="124"/>
      <c r="Q31" s="225" t="str">
        <f t="shared" ref="Q31" si="7">IF(O31="","",1-(O31/J31))</f>
        <v/>
      </c>
      <c r="R31" s="210"/>
      <c r="S31" s="37"/>
      <c r="T31" s="37"/>
      <c r="U31" s="226"/>
      <c r="V31" s="147"/>
      <c r="W31" s="148"/>
      <c r="X31" s="217">
        <f t="shared" ref="X31" si="8">(I31*((1+$Z$9)^(F31-G31)))</f>
        <v>0</v>
      </c>
      <c r="Y31" s="224" t="str">
        <f t="shared" ref="Y31" si="9">(IF(P31="","",P31))</f>
        <v/>
      </c>
      <c r="Z31" s="227" t="str">
        <f>IF(Y31="","",X31*((1+$Z$9)^(Y31-F31)))</f>
        <v/>
      </c>
      <c r="AB31" s="149" t="str">
        <f t="shared" si="6"/>
        <v/>
      </c>
      <c r="AC31" s="149" t="str">
        <f t="shared" si="6"/>
        <v/>
      </c>
      <c r="AD31" s="149" t="str">
        <f t="shared" si="6"/>
        <v/>
      </c>
      <c r="AE31" s="149" t="str">
        <f t="shared" si="6"/>
        <v/>
      </c>
      <c r="AF31" s="149" t="str">
        <f t="shared" si="6"/>
        <v/>
      </c>
      <c r="AG31" s="149" t="str">
        <f t="shared" si="6"/>
        <v/>
      </c>
      <c r="AH31" s="149" t="str">
        <f t="shared" si="6"/>
        <v/>
      </c>
      <c r="AI31" s="149" t="str">
        <f t="shared" si="6"/>
        <v/>
      </c>
      <c r="AJ31" s="149" t="str">
        <f t="shared" si="6"/>
        <v/>
      </c>
      <c r="AK31" s="149" t="str">
        <f t="shared" si="6"/>
        <v/>
      </c>
      <c r="AL31" s="149" t="str">
        <f t="shared" si="6"/>
        <v/>
      </c>
      <c r="AM31" s="149" t="str">
        <f t="shared" si="6"/>
        <v/>
      </c>
      <c r="AN31" s="149" t="str">
        <f t="shared" si="6"/>
        <v/>
      </c>
      <c r="AO31" s="149" t="str">
        <f t="shared" si="6"/>
        <v/>
      </c>
      <c r="AP31" s="149" t="str">
        <f t="shared" si="6"/>
        <v/>
      </c>
      <c r="AQ31" s="149" t="str">
        <f t="shared" si="6"/>
        <v/>
      </c>
      <c r="AR31" s="149" t="str">
        <f t="shared" si="6"/>
        <v/>
      </c>
      <c r="AS31" s="149" t="str">
        <f t="shared" si="6"/>
        <v/>
      </c>
      <c r="AT31" s="149" t="str">
        <f t="shared" si="6"/>
        <v/>
      </c>
      <c r="AU31" s="149" t="str">
        <f t="shared" si="6"/>
        <v/>
      </c>
    </row>
    <row r="32" spans="1:47" ht="13.8" thickBot="1" x14ac:dyDescent="0.3">
      <c r="A32" s="43"/>
      <c r="C32" s="43"/>
      <c r="G32" s="286" t="s">
        <v>135</v>
      </c>
      <c r="H32" s="287"/>
      <c r="I32" s="222">
        <f>SUM(I12:I31)</f>
        <v>0</v>
      </c>
      <c r="J32" s="275" t="s">
        <v>200</v>
      </c>
      <c r="K32" s="276" t="s">
        <v>197</v>
      </c>
      <c r="L32" s="276" t="s">
        <v>150</v>
      </c>
      <c r="M32" s="276" t="s">
        <v>151</v>
      </c>
      <c r="N32" s="279" t="s">
        <v>199</v>
      </c>
      <c r="O32" s="280" t="s">
        <v>185</v>
      </c>
      <c r="P32" s="280" t="s">
        <v>149</v>
      </c>
      <c r="Q32" s="276" t="s">
        <v>139</v>
      </c>
      <c r="R32" s="276" t="s">
        <v>177</v>
      </c>
      <c r="S32" s="280" t="s">
        <v>141</v>
      </c>
      <c r="T32" s="276" t="s">
        <v>142</v>
      </c>
      <c r="U32" s="276" t="s">
        <v>160</v>
      </c>
      <c r="V32" s="276" t="s">
        <v>178</v>
      </c>
      <c r="W32" s="284" t="s">
        <v>153</v>
      </c>
      <c r="X32" s="217">
        <f>SUM(X12:X31)</f>
        <v>0</v>
      </c>
      <c r="Y32" s="228" t="s">
        <v>136</v>
      </c>
      <c r="Z32" s="229">
        <f>SUM(Z10:Z31)</f>
        <v>0</v>
      </c>
      <c r="AB32" s="88">
        <f t="shared" ref="AB32:AU32" si="10">SUM(AB10:AB31)</f>
        <v>0</v>
      </c>
      <c r="AC32" s="88">
        <f t="shared" si="10"/>
        <v>0</v>
      </c>
      <c r="AD32" s="88">
        <f t="shared" si="10"/>
        <v>0</v>
      </c>
      <c r="AE32" s="88">
        <f t="shared" si="10"/>
        <v>0</v>
      </c>
      <c r="AF32" s="88">
        <f t="shared" si="10"/>
        <v>0</v>
      </c>
      <c r="AG32" s="88">
        <f t="shared" si="10"/>
        <v>0</v>
      </c>
      <c r="AH32" s="88">
        <f t="shared" si="10"/>
        <v>0</v>
      </c>
      <c r="AI32" s="88">
        <f t="shared" si="10"/>
        <v>0</v>
      </c>
      <c r="AJ32" s="88">
        <f t="shared" si="10"/>
        <v>0</v>
      </c>
      <c r="AK32" s="88">
        <f t="shared" si="10"/>
        <v>0</v>
      </c>
      <c r="AL32" s="88">
        <f t="shared" si="10"/>
        <v>0</v>
      </c>
      <c r="AM32" s="88">
        <f t="shared" si="10"/>
        <v>0</v>
      </c>
      <c r="AN32" s="88">
        <f t="shared" si="10"/>
        <v>0</v>
      </c>
      <c r="AO32" s="88">
        <f t="shared" si="10"/>
        <v>0</v>
      </c>
      <c r="AP32" s="88">
        <f t="shared" si="10"/>
        <v>0</v>
      </c>
      <c r="AQ32" s="88">
        <f t="shared" si="10"/>
        <v>0</v>
      </c>
      <c r="AR32" s="88">
        <f t="shared" si="10"/>
        <v>0</v>
      </c>
      <c r="AS32" s="88">
        <f t="shared" si="10"/>
        <v>0</v>
      </c>
      <c r="AT32" s="88">
        <f t="shared" si="10"/>
        <v>0</v>
      </c>
      <c r="AU32" s="163">
        <f t="shared" si="10"/>
        <v>0</v>
      </c>
    </row>
    <row r="33" spans="3:47" ht="24.9" customHeight="1" x14ac:dyDescent="0.25">
      <c r="C33" s="43"/>
      <c r="J33" s="276"/>
      <c r="K33" s="278"/>
      <c r="L33" s="278"/>
      <c r="M33" s="278"/>
      <c r="N33" s="278"/>
      <c r="O33" s="278"/>
      <c r="P33" s="277"/>
      <c r="Q33" s="277"/>
      <c r="R33" s="276"/>
      <c r="S33" s="280"/>
      <c r="T33" s="276"/>
      <c r="U33" s="276"/>
      <c r="V33" s="276"/>
      <c r="W33" s="278"/>
      <c r="X33" s="276" t="s">
        <v>179</v>
      </c>
      <c r="Y33" s="276" t="s">
        <v>161</v>
      </c>
      <c r="AA33" s="81"/>
      <c r="AB33" s="48"/>
      <c r="AC33" s="48"/>
      <c r="AD33" s="48"/>
      <c r="AE33" s="48"/>
      <c r="AF33" s="48"/>
      <c r="AG33" s="48"/>
      <c r="AH33" s="48"/>
      <c r="AI33" s="48"/>
      <c r="AJ33" s="48"/>
      <c r="AK33" s="48"/>
      <c r="AL33" s="48"/>
      <c r="AM33" s="48"/>
      <c r="AN33" s="48"/>
      <c r="AO33" s="48"/>
      <c r="AP33" s="48"/>
      <c r="AQ33" s="48"/>
      <c r="AR33" s="48"/>
      <c r="AS33" s="48"/>
      <c r="AT33" s="48"/>
    </row>
    <row r="34" spans="3:47" ht="24.9" customHeight="1" x14ac:dyDescent="0.25">
      <c r="C34" s="43"/>
      <c r="J34" s="276"/>
      <c r="K34" s="278"/>
      <c r="L34" s="278"/>
      <c r="M34" s="278"/>
      <c r="N34" s="278"/>
      <c r="O34" s="278"/>
      <c r="P34" s="277"/>
      <c r="Q34" s="277"/>
      <c r="R34" s="276"/>
      <c r="S34" s="280"/>
      <c r="T34" s="276"/>
      <c r="U34" s="276"/>
      <c r="V34" s="276"/>
      <c r="W34" s="278"/>
      <c r="X34" s="276"/>
      <c r="Y34" s="276"/>
    </row>
    <row r="35" spans="3:47" ht="24.9" customHeight="1" thickBot="1" x14ac:dyDescent="0.3">
      <c r="J35" s="276"/>
      <c r="K35" s="278"/>
      <c r="L35" s="278"/>
      <c r="M35" s="278"/>
      <c r="N35" s="278"/>
      <c r="O35" s="278"/>
      <c r="P35" s="277"/>
      <c r="Q35" s="277"/>
      <c r="R35" s="276"/>
      <c r="S35" s="280"/>
      <c r="T35" s="276"/>
      <c r="U35" s="276"/>
      <c r="V35" s="276"/>
      <c r="W35" s="278"/>
      <c r="X35" s="276"/>
      <c r="Y35" s="276"/>
      <c r="Z35" s="103"/>
      <c r="AA35" s="102"/>
      <c r="AB35" s="285"/>
      <c r="AC35" s="285"/>
      <c r="AD35" s="285"/>
      <c r="AE35" s="285"/>
      <c r="AF35" s="285"/>
      <c r="AG35" s="285"/>
      <c r="AH35" s="285"/>
      <c r="AI35" s="285"/>
      <c r="AJ35" s="285"/>
      <c r="AK35" s="285"/>
      <c r="AL35" s="285"/>
      <c r="AM35" s="285"/>
      <c r="AN35" s="285"/>
      <c r="AO35" s="285"/>
      <c r="AP35" s="285"/>
      <c r="AQ35" s="285"/>
      <c r="AR35" s="285"/>
      <c r="AS35" s="285"/>
      <c r="AT35" s="285"/>
      <c r="AU35" s="285"/>
    </row>
    <row r="36" spans="3:47" ht="24.9" customHeight="1" x14ac:dyDescent="0.25">
      <c r="J36" s="276"/>
      <c r="K36" s="278"/>
      <c r="L36" s="278"/>
      <c r="M36" s="278"/>
      <c r="N36" s="278"/>
      <c r="O36" s="278"/>
      <c r="P36" s="277"/>
      <c r="Q36" s="277"/>
      <c r="R36" s="276"/>
      <c r="S36" s="280"/>
      <c r="T36" s="276"/>
      <c r="U36" s="276"/>
      <c r="V36" s="276"/>
      <c r="W36" s="278"/>
      <c r="X36" s="276"/>
      <c r="Y36" s="276"/>
      <c r="Z36" s="103"/>
      <c r="AA36" s="245" t="s">
        <v>186</v>
      </c>
      <c r="AB36" s="166">
        <f t="shared" ref="AB36:AT36" si="11">AB7</f>
        <v>2016</v>
      </c>
      <c r="AC36" s="166">
        <f t="shared" si="11"/>
        <v>2017</v>
      </c>
      <c r="AD36" s="166">
        <f t="shared" si="11"/>
        <v>2018</v>
      </c>
      <c r="AE36" s="166">
        <f t="shared" si="11"/>
        <v>2019</v>
      </c>
      <c r="AF36" s="166">
        <f t="shared" si="11"/>
        <v>2020</v>
      </c>
      <c r="AG36" s="166">
        <f t="shared" si="11"/>
        <v>2021</v>
      </c>
      <c r="AH36" s="166">
        <f t="shared" si="11"/>
        <v>2022</v>
      </c>
      <c r="AI36" s="166">
        <f t="shared" si="11"/>
        <v>2023</v>
      </c>
      <c r="AJ36" s="166">
        <f t="shared" si="11"/>
        <v>2024</v>
      </c>
      <c r="AK36" s="166">
        <f t="shared" si="11"/>
        <v>2025</v>
      </c>
      <c r="AL36" s="166">
        <f t="shared" si="11"/>
        <v>2026</v>
      </c>
      <c r="AM36" s="166">
        <f t="shared" si="11"/>
        <v>2027</v>
      </c>
      <c r="AN36" s="166">
        <f t="shared" si="11"/>
        <v>2028</v>
      </c>
      <c r="AO36" s="166">
        <f t="shared" si="11"/>
        <v>2029</v>
      </c>
      <c r="AP36" s="166">
        <f t="shared" si="11"/>
        <v>2030</v>
      </c>
      <c r="AQ36" s="166">
        <f t="shared" si="11"/>
        <v>2031</v>
      </c>
      <c r="AR36" s="166">
        <f t="shared" si="11"/>
        <v>2032</v>
      </c>
      <c r="AS36" s="166">
        <f t="shared" si="11"/>
        <v>2033</v>
      </c>
      <c r="AT36" s="166">
        <f t="shared" si="11"/>
        <v>2034</v>
      </c>
      <c r="AU36" s="167">
        <f>AU7</f>
        <v>2035</v>
      </c>
    </row>
    <row r="37" spans="3:47" ht="24.9" customHeight="1" x14ac:dyDescent="0.25">
      <c r="J37" s="276"/>
      <c r="K37" s="278"/>
      <c r="L37" s="278"/>
      <c r="M37" s="278"/>
      <c r="N37" s="278"/>
      <c r="O37" s="278"/>
      <c r="P37" s="277"/>
      <c r="Q37" s="277"/>
      <c r="R37" s="276"/>
      <c r="S37" s="280"/>
      <c r="T37" s="276"/>
      <c r="U37" s="276"/>
      <c r="V37" s="276"/>
      <c r="W37" s="278"/>
      <c r="X37" s="276"/>
      <c r="Y37" s="276"/>
      <c r="AA37" s="172" t="s">
        <v>165</v>
      </c>
      <c r="AB37" s="165"/>
      <c r="AC37" s="168"/>
      <c r="AD37" s="168"/>
      <c r="AE37" s="168"/>
      <c r="AF37" s="168"/>
      <c r="AG37" s="168"/>
      <c r="AH37" s="168"/>
      <c r="AI37" s="168"/>
      <c r="AJ37" s="168"/>
      <c r="AK37" s="168"/>
      <c r="AL37" s="168"/>
      <c r="AM37" s="168"/>
      <c r="AN37" s="168"/>
      <c r="AO37" s="168"/>
      <c r="AP37" s="168"/>
      <c r="AQ37" s="168"/>
      <c r="AR37" s="168"/>
      <c r="AS37" s="168"/>
      <c r="AT37" s="168"/>
      <c r="AU37" s="168"/>
    </row>
    <row r="38" spans="3:47" ht="24.9" customHeight="1" x14ac:dyDescent="0.25">
      <c r="J38" s="276"/>
      <c r="K38" s="278"/>
      <c r="L38" s="278"/>
      <c r="M38" s="278"/>
      <c r="N38" s="278"/>
      <c r="O38" s="278"/>
      <c r="P38" s="277"/>
      <c r="Q38" s="277"/>
      <c r="R38" s="276"/>
      <c r="S38" s="280"/>
      <c r="T38" s="276"/>
      <c r="U38" s="276"/>
      <c r="V38" s="276"/>
      <c r="W38" s="278"/>
      <c r="X38" s="276"/>
      <c r="Y38" s="276"/>
      <c r="AA38" s="173" t="s">
        <v>166</v>
      </c>
      <c r="AB38" s="165"/>
      <c r="AC38" s="165"/>
      <c r="AD38" s="165"/>
      <c r="AE38" s="165"/>
      <c r="AF38" s="165"/>
      <c r="AG38" s="165"/>
      <c r="AH38" s="165"/>
      <c r="AI38" s="165"/>
      <c r="AJ38" s="165"/>
      <c r="AK38" s="165"/>
      <c r="AL38" s="165"/>
      <c r="AM38" s="165"/>
      <c r="AN38" s="165"/>
      <c r="AO38" s="165"/>
      <c r="AP38" s="165"/>
      <c r="AQ38" s="165"/>
      <c r="AR38" s="165"/>
      <c r="AS38" s="165"/>
      <c r="AT38" s="165"/>
      <c r="AU38" s="165"/>
    </row>
    <row r="39" spans="3:47" ht="24.9" customHeight="1" thickBot="1" x14ac:dyDescent="0.3">
      <c r="J39" s="276"/>
      <c r="K39" s="278"/>
      <c r="L39" s="278"/>
      <c r="M39" s="278"/>
      <c r="N39" s="278"/>
      <c r="O39" s="278"/>
      <c r="P39" s="277"/>
      <c r="Q39" s="277"/>
      <c r="R39" s="276"/>
      <c r="S39" s="280"/>
      <c r="T39" s="276"/>
      <c r="U39" s="276"/>
      <c r="V39" s="276"/>
      <c r="W39" s="278"/>
      <c r="X39" s="276"/>
      <c r="Y39" s="276"/>
      <c r="AA39" s="173" t="s">
        <v>167</v>
      </c>
      <c r="AB39" s="244"/>
      <c r="AC39" s="244"/>
      <c r="AD39" s="244"/>
      <c r="AE39" s="244"/>
      <c r="AF39" s="244"/>
      <c r="AG39" s="244"/>
      <c r="AH39" s="244"/>
      <c r="AI39" s="244"/>
      <c r="AJ39" s="244"/>
      <c r="AK39" s="244"/>
      <c r="AL39" s="244"/>
      <c r="AM39" s="244"/>
      <c r="AN39" s="244"/>
      <c r="AO39" s="244"/>
      <c r="AP39" s="244"/>
      <c r="AQ39" s="244"/>
      <c r="AR39" s="244"/>
      <c r="AS39" s="244"/>
      <c r="AT39" s="244"/>
      <c r="AU39" s="244"/>
    </row>
    <row r="40" spans="3:47" ht="24.9" customHeight="1" thickTop="1" x14ac:dyDescent="0.25">
      <c r="J40" s="276"/>
      <c r="K40" s="278"/>
      <c r="L40" s="278"/>
      <c r="M40" s="278"/>
      <c r="N40" s="278"/>
      <c r="O40" s="278"/>
      <c r="P40" s="277"/>
      <c r="Q40" s="277"/>
      <c r="R40" s="276"/>
      <c r="S40" s="280"/>
      <c r="T40" s="276"/>
      <c r="U40" s="276"/>
      <c r="V40" s="276"/>
      <c r="W40" s="278"/>
      <c r="X40" s="276"/>
      <c r="Y40" s="276"/>
      <c r="AA40" s="173" t="s">
        <v>170</v>
      </c>
      <c r="AB40" s="243"/>
      <c r="AC40" s="243"/>
      <c r="AD40" s="243"/>
      <c r="AE40" s="243"/>
      <c r="AF40" s="243"/>
      <c r="AG40" s="243"/>
      <c r="AH40" s="243"/>
      <c r="AI40" s="243"/>
      <c r="AJ40" s="243"/>
      <c r="AK40" s="243"/>
      <c r="AL40" s="243"/>
      <c r="AM40" s="243"/>
      <c r="AN40" s="243"/>
      <c r="AO40" s="243"/>
      <c r="AP40" s="243"/>
      <c r="AQ40" s="243"/>
      <c r="AR40" s="243"/>
      <c r="AS40" s="243"/>
      <c r="AT40" s="243"/>
      <c r="AU40" s="243"/>
    </row>
    <row r="41" spans="3:47" ht="24.9" customHeight="1" x14ac:dyDescent="0.25">
      <c r="J41" s="276"/>
      <c r="K41" s="278"/>
      <c r="L41" s="278"/>
      <c r="M41" s="278"/>
      <c r="N41" s="278"/>
      <c r="O41" s="278"/>
      <c r="P41" s="277"/>
      <c r="Q41" s="277"/>
      <c r="R41" s="276"/>
      <c r="S41" s="280"/>
      <c r="T41" s="276"/>
      <c r="U41" s="276"/>
      <c r="V41" s="276"/>
      <c r="W41" s="278"/>
      <c r="X41" s="276"/>
      <c r="Y41" s="276"/>
      <c r="AA41" s="246" t="s">
        <v>187</v>
      </c>
      <c r="AB41" s="205"/>
      <c r="AC41" s="205"/>
      <c r="AD41" s="205"/>
      <c r="AE41" s="205"/>
      <c r="AF41" s="205"/>
      <c r="AG41" s="205"/>
      <c r="AH41" s="205"/>
      <c r="AI41" s="205"/>
      <c r="AJ41" s="205"/>
      <c r="AK41" s="205"/>
      <c r="AL41" s="205"/>
      <c r="AM41" s="205"/>
      <c r="AN41" s="205"/>
      <c r="AO41" s="205"/>
      <c r="AP41" s="205"/>
      <c r="AQ41" s="205"/>
      <c r="AR41" s="205"/>
      <c r="AS41" s="205"/>
      <c r="AT41" s="205"/>
      <c r="AU41" s="205"/>
    </row>
    <row r="42" spans="3:47" ht="24.9" customHeight="1" x14ac:dyDescent="0.25">
      <c r="J42" s="276"/>
      <c r="K42" s="278"/>
      <c r="L42" s="278"/>
      <c r="M42" s="278"/>
      <c r="N42" s="278"/>
      <c r="O42" s="278"/>
      <c r="P42" s="277"/>
      <c r="Q42" s="277"/>
      <c r="R42" s="276"/>
      <c r="S42" s="280"/>
      <c r="T42" s="276"/>
      <c r="U42" s="276"/>
      <c r="V42" s="276"/>
      <c r="W42" s="278"/>
      <c r="X42" s="276"/>
      <c r="Y42" s="276"/>
      <c r="AA42" s="173" t="s">
        <v>174</v>
      </c>
      <c r="AB42" s="165"/>
      <c r="AC42" s="165"/>
      <c r="AD42" s="165"/>
      <c r="AE42" s="165"/>
      <c r="AF42" s="165"/>
      <c r="AG42" s="165"/>
      <c r="AH42" s="165"/>
      <c r="AI42" s="165"/>
      <c r="AJ42" s="165"/>
      <c r="AK42" s="165"/>
      <c r="AL42" s="165"/>
      <c r="AM42" s="165"/>
      <c r="AN42" s="165"/>
      <c r="AO42" s="165"/>
      <c r="AP42" s="165"/>
      <c r="AQ42" s="165"/>
      <c r="AR42" s="165"/>
      <c r="AS42" s="165"/>
      <c r="AT42" s="165"/>
      <c r="AU42" s="165"/>
    </row>
    <row r="43" spans="3:47" ht="24.9" customHeight="1" x14ac:dyDescent="0.25">
      <c r="J43" s="276"/>
      <c r="K43" s="278"/>
      <c r="L43" s="278"/>
      <c r="M43" s="278"/>
      <c r="N43" s="278"/>
      <c r="O43" s="278"/>
      <c r="P43" s="277"/>
      <c r="Q43" s="277"/>
      <c r="R43" s="276"/>
      <c r="S43" s="280"/>
      <c r="T43" s="276"/>
      <c r="U43" s="276"/>
      <c r="V43" s="276"/>
      <c r="W43" s="278"/>
      <c r="X43" s="276"/>
      <c r="Y43" s="276"/>
      <c r="AA43" s="173" t="s">
        <v>168</v>
      </c>
      <c r="AB43" s="165"/>
      <c r="AC43" s="165"/>
      <c r="AD43" s="165"/>
      <c r="AE43" s="165"/>
      <c r="AF43" s="165"/>
      <c r="AG43" s="165"/>
      <c r="AH43" s="165"/>
      <c r="AI43" s="165"/>
      <c r="AJ43" s="165"/>
      <c r="AK43" s="165"/>
      <c r="AL43" s="165"/>
      <c r="AM43" s="165"/>
      <c r="AN43" s="165"/>
      <c r="AO43" s="165"/>
      <c r="AP43" s="165"/>
      <c r="AQ43" s="165"/>
      <c r="AR43" s="165"/>
      <c r="AS43" s="165"/>
      <c r="AT43" s="165"/>
      <c r="AU43" s="165"/>
    </row>
    <row r="44" spans="3:47" ht="24.9" customHeight="1" thickBot="1" x14ac:dyDescent="0.3">
      <c r="J44" s="276"/>
      <c r="K44" s="278"/>
      <c r="L44" s="278"/>
      <c r="M44" s="278"/>
      <c r="N44" s="278"/>
      <c r="O44" s="278"/>
      <c r="P44" s="277"/>
      <c r="Q44" s="277"/>
      <c r="R44" s="276"/>
      <c r="S44" s="280"/>
      <c r="T44" s="276"/>
      <c r="U44" s="276"/>
      <c r="V44" s="276"/>
      <c r="W44" s="278"/>
      <c r="X44" s="276"/>
      <c r="Y44" s="276"/>
      <c r="AA44" s="173" t="s">
        <v>169</v>
      </c>
      <c r="AB44" s="248"/>
      <c r="AC44" s="248"/>
      <c r="AD44" s="248"/>
      <c r="AE44" s="248"/>
      <c r="AF44" s="248"/>
      <c r="AG44" s="248"/>
      <c r="AH44" s="248"/>
      <c r="AI44" s="248"/>
      <c r="AJ44" s="248"/>
      <c r="AK44" s="248"/>
      <c r="AL44" s="248"/>
      <c r="AM44" s="248"/>
      <c r="AN44" s="248"/>
      <c r="AO44" s="248"/>
      <c r="AP44" s="248"/>
      <c r="AQ44" s="248"/>
      <c r="AR44" s="248"/>
      <c r="AS44" s="248"/>
      <c r="AT44" s="248"/>
      <c r="AU44" s="248"/>
    </row>
    <row r="45" spans="3:47" ht="24.9" customHeight="1" thickTop="1" x14ac:dyDescent="0.25">
      <c r="J45" s="276"/>
      <c r="K45" s="278"/>
      <c r="L45" s="278"/>
      <c r="M45" s="278"/>
      <c r="N45" s="278"/>
      <c r="O45" s="278"/>
      <c r="P45" s="277"/>
      <c r="Q45" s="277"/>
      <c r="R45" s="276"/>
      <c r="S45" s="280"/>
      <c r="T45" s="276"/>
      <c r="U45" s="276"/>
      <c r="V45" s="276"/>
      <c r="W45" s="278"/>
      <c r="X45" s="276"/>
      <c r="Y45" s="276"/>
      <c r="AA45" s="173" t="s">
        <v>171</v>
      </c>
      <c r="AB45" s="247"/>
      <c r="AC45" s="247"/>
      <c r="AD45" s="247"/>
      <c r="AE45" s="247"/>
      <c r="AF45" s="247"/>
      <c r="AG45" s="247"/>
      <c r="AH45" s="247"/>
      <c r="AI45" s="247"/>
      <c r="AJ45" s="247"/>
      <c r="AK45" s="247"/>
      <c r="AL45" s="247"/>
      <c r="AM45" s="247"/>
      <c r="AN45" s="247"/>
      <c r="AO45" s="247"/>
      <c r="AP45" s="247"/>
      <c r="AQ45" s="247"/>
      <c r="AR45" s="247"/>
      <c r="AS45" s="247"/>
      <c r="AT45" s="247"/>
      <c r="AU45" s="247"/>
    </row>
    <row r="46" spans="3:47" ht="24.9" customHeight="1" x14ac:dyDescent="0.25">
      <c r="J46" s="276"/>
      <c r="K46" s="278"/>
      <c r="L46" s="278"/>
      <c r="M46" s="278"/>
      <c r="N46" s="278"/>
      <c r="O46" s="278"/>
      <c r="P46" s="277"/>
      <c r="Q46" s="277"/>
      <c r="R46" s="276"/>
      <c r="S46" s="278"/>
      <c r="T46" s="276"/>
      <c r="U46" s="276"/>
      <c r="V46" s="276"/>
      <c r="W46" s="278"/>
      <c r="X46" s="276"/>
      <c r="Y46" s="276"/>
      <c r="AA46" s="173" t="s">
        <v>172</v>
      </c>
      <c r="AB46" s="171"/>
      <c r="AC46" s="164"/>
      <c r="AD46" s="164"/>
      <c r="AE46" s="164"/>
      <c r="AF46" s="164"/>
      <c r="AG46" s="164"/>
      <c r="AH46" s="164"/>
      <c r="AI46" s="164"/>
      <c r="AJ46" s="164"/>
      <c r="AK46" s="164"/>
      <c r="AL46" s="164"/>
      <c r="AM46" s="164"/>
      <c r="AN46" s="164"/>
      <c r="AO46" s="164"/>
      <c r="AP46" s="164"/>
      <c r="AQ46" s="164"/>
      <c r="AR46" s="164"/>
      <c r="AS46" s="164"/>
      <c r="AT46" s="164"/>
      <c r="AU46" s="164"/>
    </row>
    <row r="47" spans="3:47" ht="24.9" customHeight="1" x14ac:dyDescent="0.25">
      <c r="J47" s="276"/>
      <c r="K47" s="278"/>
      <c r="L47" s="278"/>
      <c r="M47" s="278"/>
      <c r="N47" s="278"/>
      <c r="O47" s="278"/>
      <c r="P47" s="277"/>
      <c r="Q47" s="277"/>
      <c r="R47" s="276"/>
      <c r="S47" s="278"/>
      <c r="T47" s="276"/>
      <c r="U47" s="276"/>
      <c r="V47" s="276"/>
      <c r="W47" s="278"/>
      <c r="X47" s="276"/>
      <c r="Y47" s="276"/>
      <c r="AA47" s="246" t="s">
        <v>188</v>
      </c>
      <c r="AB47" s="249"/>
      <c r="AC47" s="249"/>
      <c r="AD47" s="249"/>
      <c r="AE47" s="249"/>
      <c r="AF47" s="249"/>
      <c r="AG47" s="249"/>
      <c r="AH47" s="249"/>
      <c r="AI47" s="249"/>
      <c r="AJ47" s="249"/>
      <c r="AK47" s="249"/>
      <c r="AL47" s="249"/>
      <c r="AM47" s="249"/>
      <c r="AN47" s="249"/>
      <c r="AO47" s="249"/>
      <c r="AP47" s="249"/>
      <c r="AQ47" s="249"/>
      <c r="AR47" s="249"/>
      <c r="AS47" s="249"/>
      <c r="AT47" s="249"/>
      <c r="AU47" s="249"/>
    </row>
    <row r="48" spans="3:47" ht="24.9" customHeight="1" x14ac:dyDescent="0.25">
      <c r="J48" s="277"/>
      <c r="K48" s="278"/>
      <c r="L48" s="278"/>
      <c r="M48" s="278"/>
      <c r="N48" s="277"/>
      <c r="O48" s="277"/>
      <c r="P48" s="277"/>
      <c r="Q48" s="277"/>
      <c r="R48" s="277"/>
      <c r="S48" s="277"/>
      <c r="T48" s="277"/>
      <c r="U48" s="277"/>
      <c r="V48" s="277"/>
      <c r="W48" s="277"/>
      <c r="X48" s="277"/>
      <c r="Y48" s="277"/>
      <c r="AA48" s="173" t="s">
        <v>175</v>
      </c>
      <c r="AB48" s="169"/>
      <c r="AC48" s="169"/>
      <c r="AD48" s="169"/>
      <c r="AE48" s="169"/>
      <c r="AF48" s="169"/>
      <c r="AG48" s="169"/>
      <c r="AH48" s="169"/>
      <c r="AI48" s="169"/>
      <c r="AJ48" s="169"/>
      <c r="AK48" s="169"/>
      <c r="AL48" s="169"/>
      <c r="AM48" s="169"/>
      <c r="AN48" s="169"/>
      <c r="AO48" s="169"/>
      <c r="AP48" s="169"/>
      <c r="AQ48" s="169"/>
      <c r="AR48" s="169"/>
      <c r="AS48" s="169"/>
      <c r="AT48" s="169"/>
      <c r="AU48" s="169"/>
    </row>
    <row r="49" spans="10:47" ht="24.9" customHeight="1" x14ac:dyDescent="0.25">
      <c r="J49" s="277"/>
      <c r="K49" s="278"/>
      <c r="L49" s="278"/>
      <c r="M49" s="278"/>
      <c r="N49" s="277"/>
      <c r="O49" s="277"/>
      <c r="P49" s="277"/>
      <c r="Q49" s="277"/>
      <c r="R49" s="277"/>
      <c r="S49" s="277"/>
      <c r="T49" s="277"/>
      <c r="U49" s="277"/>
      <c r="V49" s="277"/>
      <c r="W49" s="277"/>
      <c r="X49" s="277"/>
      <c r="Y49" s="277"/>
      <c r="AA49" s="173" t="s">
        <v>173</v>
      </c>
      <c r="AB49" s="165"/>
      <c r="AC49" s="165"/>
      <c r="AD49" s="165"/>
      <c r="AE49" s="165"/>
      <c r="AF49" s="165"/>
      <c r="AG49" s="165"/>
      <c r="AH49" s="165"/>
      <c r="AI49" s="165"/>
      <c r="AJ49" s="165"/>
      <c r="AK49" s="165"/>
      <c r="AL49" s="165"/>
      <c r="AM49" s="165"/>
      <c r="AN49" s="165"/>
      <c r="AO49" s="165"/>
      <c r="AP49" s="165"/>
      <c r="AQ49" s="165"/>
      <c r="AR49" s="165"/>
      <c r="AS49" s="165"/>
      <c r="AT49" s="165"/>
      <c r="AU49" s="165"/>
    </row>
    <row r="50" spans="10:47" ht="15" customHeight="1" x14ac:dyDescent="0.25">
      <c r="K50" s="134"/>
      <c r="L50" s="134"/>
      <c r="M50" s="134"/>
      <c r="N50" s="98"/>
      <c r="O50" s="43"/>
      <c r="P50" s="43"/>
      <c r="AA50" s="173" t="s">
        <v>176</v>
      </c>
      <c r="AB50" s="170"/>
      <c r="AC50" s="170"/>
      <c r="AD50" s="170"/>
      <c r="AE50" s="170"/>
      <c r="AF50" s="170"/>
      <c r="AG50" s="170"/>
      <c r="AH50" s="170"/>
      <c r="AI50" s="170"/>
      <c r="AJ50" s="170"/>
      <c r="AK50" s="170"/>
      <c r="AL50" s="170"/>
      <c r="AM50" s="170"/>
      <c r="AN50" s="170"/>
      <c r="AO50" s="170"/>
      <c r="AP50" s="170"/>
      <c r="AQ50" s="170"/>
      <c r="AR50" s="170"/>
      <c r="AS50" s="170"/>
      <c r="AT50" s="170"/>
      <c r="AU50" s="170"/>
    </row>
    <row r="51" spans="10:47" x14ac:dyDescent="0.25">
      <c r="K51" s="134"/>
      <c r="L51" s="134"/>
      <c r="M51" s="134"/>
      <c r="N51" s="98"/>
      <c r="O51" s="43"/>
      <c r="P51" s="43"/>
    </row>
    <row r="52" spans="10:47" x14ac:dyDescent="0.25">
      <c r="K52" s="134"/>
      <c r="L52" s="134"/>
      <c r="M52" s="134"/>
      <c r="N52" s="98"/>
      <c r="O52" s="43"/>
      <c r="P52" s="43"/>
      <c r="AA52" s="175" t="s">
        <v>164</v>
      </c>
      <c r="AB52" s="174"/>
      <c r="AH52" s="123"/>
    </row>
    <row r="53" spans="10:47" x14ac:dyDescent="0.25">
      <c r="N53" s="43"/>
      <c r="O53" s="43"/>
      <c r="P53" s="43"/>
      <c r="AA53" s="175" t="s">
        <v>163</v>
      </c>
      <c r="AB53" s="175"/>
    </row>
    <row r="54" spans="10:47" x14ac:dyDescent="0.25">
      <c r="N54" s="43"/>
      <c r="O54" s="43"/>
      <c r="P54" s="43"/>
      <c r="AA54" s="175" t="s">
        <v>162</v>
      </c>
      <c r="AB54" s="174"/>
    </row>
    <row r="55" spans="10:47" x14ac:dyDescent="0.25">
      <c r="N55" s="43"/>
      <c r="O55" s="43"/>
      <c r="P55" s="43"/>
      <c r="AA55" s="44"/>
      <c r="AB55" s="44"/>
    </row>
    <row r="56" spans="10:47" x14ac:dyDescent="0.25">
      <c r="N56" s="43"/>
      <c r="O56" s="43"/>
      <c r="P56" s="43"/>
      <c r="AA56" s="44"/>
      <c r="AB56" s="44"/>
    </row>
    <row r="57" spans="10:47" x14ac:dyDescent="0.25">
      <c r="N57" s="43"/>
      <c r="O57" s="43"/>
      <c r="P57" s="43"/>
      <c r="AA57" s="44"/>
      <c r="AB57" s="44"/>
    </row>
    <row r="58" spans="10:47" x14ac:dyDescent="0.25">
      <c r="N58" s="43"/>
      <c r="O58" s="43"/>
      <c r="P58" s="43"/>
      <c r="AA58" s="44"/>
      <c r="AB58" s="44"/>
    </row>
    <row r="59" spans="10:47" x14ac:dyDescent="0.25">
      <c r="O59" s="115"/>
      <c r="P59" s="115"/>
      <c r="AA59" s="44"/>
      <c r="AB59" s="44"/>
    </row>
    <row r="60" spans="10:47" x14ac:dyDescent="0.25">
      <c r="O60" s="115"/>
      <c r="P60" s="115"/>
      <c r="AA60" s="44"/>
      <c r="AB60" s="44"/>
    </row>
    <row r="61" spans="10:47" x14ac:dyDescent="0.25">
      <c r="O61" s="115"/>
      <c r="P61" s="115"/>
      <c r="AA61" s="44"/>
      <c r="AB61" s="44"/>
    </row>
    <row r="62" spans="10:47" x14ac:dyDescent="0.25">
      <c r="O62" s="115"/>
      <c r="P62" s="115"/>
      <c r="AA62" s="44"/>
      <c r="AB62" s="44"/>
    </row>
    <row r="63" spans="10:47" x14ac:dyDescent="0.25">
      <c r="M63" s="44"/>
      <c r="N63" s="44"/>
      <c r="O63" s="115"/>
      <c r="P63" s="115"/>
    </row>
    <row r="64" spans="10:47" x14ac:dyDescent="0.25">
      <c r="M64" s="44"/>
      <c r="N64" s="44"/>
      <c r="O64" s="115"/>
      <c r="P64" s="115"/>
    </row>
    <row r="65" spans="13:16" x14ac:dyDescent="0.25">
      <c r="M65" s="44"/>
      <c r="N65" s="44"/>
      <c r="O65" s="115"/>
      <c r="P65" s="115"/>
    </row>
    <row r="66" spans="13:16" x14ac:dyDescent="0.25">
      <c r="O66" s="115"/>
      <c r="P66" s="115"/>
    </row>
    <row r="67" spans="13:16" x14ac:dyDescent="0.25">
      <c r="O67" s="115"/>
      <c r="P67" s="115"/>
    </row>
    <row r="68" spans="13:16" x14ac:dyDescent="0.25">
      <c r="O68" s="115"/>
      <c r="P68" s="115"/>
    </row>
    <row r="69" spans="13:16" x14ac:dyDescent="0.25">
      <c r="O69" s="115"/>
      <c r="P69" s="115"/>
    </row>
    <row r="70" spans="13:16" x14ac:dyDescent="0.25">
      <c r="O70" s="115"/>
      <c r="P70" s="115"/>
    </row>
    <row r="71" spans="13:16" x14ac:dyDescent="0.25">
      <c r="O71" s="115"/>
      <c r="P71" s="115"/>
    </row>
    <row r="72" spans="13:16" x14ac:dyDescent="0.25">
      <c r="O72" s="115"/>
      <c r="P72" s="115"/>
    </row>
    <row r="73" spans="13:16" x14ac:dyDescent="0.25">
      <c r="O73" s="115"/>
      <c r="P73" s="115"/>
    </row>
    <row r="74" spans="13:16" x14ac:dyDescent="0.25">
      <c r="O74" s="115"/>
      <c r="P74" s="115"/>
    </row>
    <row r="75" spans="13:16" x14ac:dyDescent="0.25">
      <c r="O75" s="115"/>
      <c r="P75" s="115"/>
    </row>
    <row r="76" spans="13:16" x14ac:dyDescent="0.25">
      <c r="O76" s="115"/>
      <c r="P76" s="115"/>
    </row>
    <row r="77" spans="13:16" x14ac:dyDescent="0.25">
      <c r="O77" s="115"/>
      <c r="P77" s="115"/>
    </row>
    <row r="78" spans="13:16" x14ac:dyDescent="0.25">
      <c r="O78" s="115"/>
      <c r="P78" s="115"/>
    </row>
    <row r="79" spans="13:16" x14ac:dyDescent="0.25">
      <c r="O79" s="115"/>
      <c r="P79" s="115"/>
    </row>
    <row r="80" spans="13:16" x14ac:dyDescent="0.25">
      <c r="O80" s="115"/>
      <c r="P80" s="115"/>
    </row>
    <row r="81" spans="15:16" x14ac:dyDescent="0.25">
      <c r="O81" s="115"/>
      <c r="P81" s="115"/>
    </row>
    <row r="82" spans="15:16" x14ac:dyDescent="0.25">
      <c r="O82" s="115"/>
      <c r="P82" s="115"/>
    </row>
    <row r="83" spans="15:16" x14ac:dyDescent="0.25">
      <c r="O83" s="115"/>
      <c r="P83" s="115"/>
    </row>
    <row r="84" spans="15:16" x14ac:dyDescent="0.25">
      <c r="O84" s="115"/>
      <c r="P84" s="115"/>
    </row>
    <row r="85" spans="15:16" x14ac:dyDescent="0.25">
      <c r="O85" s="115"/>
      <c r="P85" s="115"/>
    </row>
    <row r="86" spans="15:16" x14ac:dyDescent="0.25">
      <c r="O86" s="115"/>
      <c r="P86" s="115"/>
    </row>
    <row r="87" spans="15:16" x14ac:dyDescent="0.25">
      <c r="O87" s="115"/>
      <c r="P87" s="115"/>
    </row>
    <row r="88" spans="15:16" x14ac:dyDescent="0.25">
      <c r="O88" s="115"/>
      <c r="P88" s="115"/>
    </row>
    <row r="89" spans="15:16" x14ac:dyDescent="0.25">
      <c r="O89" s="115"/>
      <c r="P89" s="115"/>
    </row>
    <row r="90" spans="15:16" x14ac:dyDescent="0.25">
      <c r="O90" s="115"/>
      <c r="P90" s="115"/>
    </row>
    <row r="91" spans="15:16" x14ac:dyDescent="0.25">
      <c r="O91" s="115"/>
      <c r="P91" s="115"/>
    </row>
    <row r="92" spans="15:16" x14ac:dyDescent="0.25">
      <c r="O92" s="115"/>
      <c r="P92" s="115"/>
    </row>
    <row r="93" spans="15:16" x14ac:dyDescent="0.25">
      <c r="O93" s="115"/>
      <c r="P93" s="115"/>
    </row>
    <row r="94" spans="15:16" x14ac:dyDescent="0.25">
      <c r="O94" s="115"/>
      <c r="P94" s="115"/>
    </row>
    <row r="95" spans="15:16" x14ac:dyDescent="0.25">
      <c r="O95" s="115"/>
      <c r="P95" s="115"/>
    </row>
    <row r="96" spans="15:16" x14ac:dyDescent="0.25">
      <c r="O96" s="115"/>
      <c r="P96" s="115"/>
    </row>
    <row r="97" spans="15:16" x14ac:dyDescent="0.25">
      <c r="O97" s="115"/>
      <c r="P97" s="115"/>
    </row>
    <row r="98" spans="15:16" x14ac:dyDescent="0.25">
      <c r="O98" s="115"/>
      <c r="P98" s="115"/>
    </row>
    <row r="99" spans="15:16" x14ac:dyDescent="0.25">
      <c r="O99" s="115"/>
      <c r="P99" s="115"/>
    </row>
    <row r="100" spans="15:16" x14ac:dyDescent="0.25">
      <c r="O100" s="115"/>
      <c r="P100" s="115"/>
    </row>
    <row r="101" spans="15:16" x14ac:dyDescent="0.25">
      <c r="O101" s="115"/>
      <c r="P101" s="115"/>
    </row>
    <row r="102" spans="15:16" x14ac:dyDescent="0.25">
      <c r="O102" s="115"/>
      <c r="P102" s="115"/>
    </row>
    <row r="103" spans="15:16" x14ac:dyDescent="0.25">
      <c r="O103" s="115"/>
      <c r="P103" s="115"/>
    </row>
    <row r="104" spans="15:16" x14ac:dyDescent="0.25">
      <c r="O104" s="115"/>
      <c r="P104" s="115"/>
    </row>
    <row r="105" spans="15:16" x14ac:dyDescent="0.25">
      <c r="O105" s="115"/>
      <c r="P105" s="115"/>
    </row>
    <row r="106" spans="15:16" x14ac:dyDescent="0.25">
      <c r="O106" s="115"/>
      <c r="P106" s="115"/>
    </row>
    <row r="107" spans="15:16" x14ac:dyDescent="0.25">
      <c r="O107" s="115"/>
      <c r="P107" s="115"/>
    </row>
    <row r="108" spans="15:16" x14ac:dyDescent="0.25">
      <c r="O108" s="115"/>
      <c r="P108" s="115"/>
    </row>
    <row r="109" spans="15:16" x14ac:dyDescent="0.25">
      <c r="O109" s="115"/>
      <c r="P109" s="115"/>
    </row>
    <row r="110" spans="15:16" x14ac:dyDescent="0.25">
      <c r="O110" s="115"/>
      <c r="P110" s="115"/>
    </row>
    <row r="111" spans="15:16" x14ac:dyDescent="0.25">
      <c r="O111" s="115"/>
      <c r="P111" s="115"/>
    </row>
    <row r="112" spans="15:16" x14ac:dyDescent="0.25">
      <c r="O112" s="115"/>
      <c r="P112" s="115"/>
    </row>
    <row r="113" spans="15:16" x14ac:dyDescent="0.25">
      <c r="O113" s="115"/>
      <c r="P113" s="115"/>
    </row>
    <row r="114" spans="15:16" x14ac:dyDescent="0.25">
      <c r="O114" s="115"/>
      <c r="P114" s="115"/>
    </row>
    <row r="115" spans="15:16" x14ac:dyDescent="0.25">
      <c r="O115" s="115"/>
      <c r="P115" s="115"/>
    </row>
    <row r="116" spans="15:16" x14ac:dyDescent="0.25">
      <c r="O116" s="115"/>
      <c r="P116" s="115"/>
    </row>
    <row r="117" spans="15:16" x14ac:dyDescent="0.25">
      <c r="O117" s="115"/>
      <c r="P117" s="115"/>
    </row>
    <row r="118" spans="15:16" x14ac:dyDescent="0.25">
      <c r="O118" s="115"/>
      <c r="P118" s="115"/>
    </row>
    <row r="119" spans="15:16" x14ac:dyDescent="0.25">
      <c r="O119" s="115"/>
      <c r="P119" s="115"/>
    </row>
    <row r="120" spans="15:16" x14ac:dyDescent="0.25">
      <c r="O120" s="115"/>
      <c r="P120" s="115"/>
    </row>
    <row r="121" spans="15:16" x14ac:dyDescent="0.25">
      <c r="O121" s="115"/>
      <c r="P121" s="115"/>
    </row>
    <row r="122" spans="15:16" x14ac:dyDescent="0.25">
      <c r="O122" s="115"/>
      <c r="P122" s="115"/>
    </row>
    <row r="123" spans="15:16" x14ac:dyDescent="0.25">
      <c r="O123" s="115"/>
      <c r="P123" s="115"/>
    </row>
    <row r="124" spans="15:16" x14ac:dyDescent="0.25">
      <c r="O124" s="115"/>
      <c r="P124" s="115"/>
    </row>
    <row r="125" spans="15:16" x14ac:dyDescent="0.25">
      <c r="O125" s="115"/>
      <c r="P125" s="115"/>
    </row>
    <row r="126" spans="15:16" x14ac:dyDescent="0.25">
      <c r="O126" s="115"/>
      <c r="P126" s="115"/>
    </row>
    <row r="127" spans="15:16" x14ac:dyDescent="0.25">
      <c r="O127" s="115"/>
      <c r="P127" s="115"/>
    </row>
    <row r="128" spans="15:16" x14ac:dyDescent="0.25">
      <c r="O128" s="115"/>
      <c r="P128" s="115"/>
    </row>
    <row r="129" spans="15:16" x14ac:dyDescent="0.25">
      <c r="O129" s="115"/>
      <c r="P129" s="115"/>
    </row>
    <row r="130" spans="15:16" x14ac:dyDescent="0.25">
      <c r="O130" s="115"/>
      <c r="P130" s="115"/>
    </row>
    <row r="131" spans="15:16" x14ac:dyDescent="0.25">
      <c r="O131" s="115"/>
      <c r="P131" s="115"/>
    </row>
    <row r="132" spans="15:16" x14ac:dyDescent="0.25">
      <c r="O132" s="115"/>
      <c r="P132" s="115"/>
    </row>
    <row r="133" spans="15:16" x14ac:dyDescent="0.25">
      <c r="O133" s="115"/>
      <c r="P133" s="115"/>
    </row>
    <row r="134" spans="15:16" x14ac:dyDescent="0.25">
      <c r="O134" s="115"/>
      <c r="P134" s="115"/>
    </row>
    <row r="135" spans="15:16" x14ac:dyDescent="0.25">
      <c r="O135" s="115"/>
      <c r="P135" s="115"/>
    </row>
    <row r="136" spans="15:16" x14ac:dyDescent="0.25">
      <c r="O136" s="115"/>
      <c r="P136" s="115"/>
    </row>
    <row r="137" spans="15:16" x14ac:dyDescent="0.25">
      <c r="O137" s="115"/>
      <c r="P137" s="115"/>
    </row>
    <row r="138" spans="15:16" x14ac:dyDescent="0.25">
      <c r="O138" s="115"/>
      <c r="P138" s="115"/>
    </row>
    <row r="139" spans="15:16" x14ac:dyDescent="0.25">
      <c r="O139" s="115"/>
      <c r="P139" s="115"/>
    </row>
    <row r="140" spans="15:16" x14ac:dyDescent="0.25">
      <c r="O140" s="115"/>
      <c r="P140" s="115"/>
    </row>
    <row r="141" spans="15:16" x14ac:dyDescent="0.25">
      <c r="O141" s="115"/>
      <c r="P141" s="115"/>
    </row>
    <row r="142" spans="15:16" x14ac:dyDescent="0.25">
      <c r="O142" s="115"/>
      <c r="P142" s="115"/>
    </row>
    <row r="143" spans="15:16" x14ac:dyDescent="0.25">
      <c r="O143" s="115"/>
      <c r="P143" s="115"/>
    </row>
    <row r="144" spans="15:16" x14ac:dyDescent="0.25">
      <c r="O144" s="115"/>
      <c r="P144" s="115"/>
    </row>
    <row r="145" spans="15:16" x14ac:dyDescent="0.25">
      <c r="O145" s="115"/>
      <c r="P145" s="115"/>
    </row>
    <row r="146" spans="15:16" x14ac:dyDescent="0.25">
      <c r="O146" s="115"/>
      <c r="P146" s="115"/>
    </row>
    <row r="147" spans="15:16" x14ac:dyDescent="0.25">
      <c r="O147" s="115"/>
      <c r="P147" s="115"/>
    </row>
    <row r="148" spans="15:16" x14ac:dyDescent="0.25">
      <c r="O148" s="115"/>
      <c r="P148" s="115"/>
    </row>
    <row r="149" spans="15:16" x14ac:dyDescent="0.25">
      <c r="O149" s="115"/>
      <c r="P149" s="115"/>
    </row>
    <row r="150" spans="15:16" x14ac:dyDescent="0.25">
      <c r="O150" s="115"/>
      <c r="P150" s="115"/>
    </row>
    <row r="151" spans="15:16" x14ac:dyDescent="0.25">
      <c r="O151" s="115"/>
      <c r="P151" s="115"/>
    </row>
    <row r="152" spans="15:16" x14ac:dyDescent="0.25">
      <c r="O152" s="115"/>
      <c r="P152" s="115"/>
    </row>
    <row r="153" spans="15:16" x14ac:dyDescent="0.25">
      <c r="O153" s="115"/>
      <c r="P153" s="115"/>
    </row>
    <row r="154" spans="15:16" x14ac:dyDescent="0.25">
      <c r="O154" s="115"/>
      <c r="P154" s="115"/>
    </row>
    <row r="155" spans="15:16" x14ac:dyDescent="0.25">
      <c r="O155" s="115"/>
      <c r="P155" s="115"/>
    </row>
    <row r="156" spans="15:16" x14ac:dyDescent="0.25">
      <c r="O156" s="115"/>
      <c r="P156" s="115"/>
    </row>
    <row r="157" spans="15:16" x14ac:dyDescent="0.25">
      <c r="O157" s="115"/>
      <c r="P157" s="115"/>
    </row>
    <row r="158" spans="15:16" x14ac:dyDescent="0.25">
      <c r="O158" s="115"/>
      <c r="P158" s="115"/>
    </row>
    <row r="159" spans="15:16" x14ac:dyDescent="0.25">
      <c r="O159" s="115"/>
      <c r="P159" s="115"/>
    </row>
    <row r="160" spans="15:16" x14ac:dyDescent="0.25">
      <c r="O160" s="115"/>
      <c r="P160" s="115"/>
    </row>
    <row r="161" spans="15:16" x14ac:dyDescent="0.25">
      <c r="O161" s="115"/>
      <c r="P161" s="115"/>
    </row>
    <row r="162" spans="15:16" x14ac:dyDescent="0.25">
      <c r="O162" s="115"/>
      <c r="P162" s="115"/>
    </row>
    <row r="163" spans="15:16" x14ac:dyDescent="0.25">
      <c r="O163" s="115"/>
      <c r="P163" s="115"/>
    </row>
    <row r="164" spans="15:16" x14ac:dyDescent="0.25">
      <c r="O164" s="115"/>
      <c r="P164" s="115"/>
    </row>
    <row r="165" spans="15:16" x14ac:dyDescent="0.25">
      <c r="O165" s="115"/>
      <c r="P165" s="115"/>
    </row>
    <row r="166" spans="15:16" x14ac:dyDescent="0.25">
      <c r="O166" s="115"/>
      <c r="P166" s="115"/>
    </row>
    <row r="167" spans="15:16" x14ac:dyDescent="0.25">
      <c r="O167" s="115"/>
      <c r="P167" s="115"/>
    </row>
    <row r="168" spans="15:16" x14ac:dyDescent="0.25">
      <c r="O168" s="115"/>
      <c r="P168" s="115"/>
    </row>
    <row r="169" spans="15:16" x14ac:dyDescent="0.25">
      <c r="O169" s="115"/>
      <c r="P169" s="115"/>
    </row>
    <row r="170" spans="15:16" x14ac:dyDescent="0.25">
      <c r="O170" s="115"/>
      <c r="P170" s="115"/>
    </row>
    <row r="171" spans="15:16" x14ac:dyDescent="0.25">
      <c r="O171" s="115"/>
      <c r="P171" s="115"/>
    </row>
    <row r="172" spans="15:16" x14ac:dyDescent="0.25">
      <c r="O172" s="115"/>
      <c r="P172" s="115"/>
    </row>
    <row r="173" spans="15:16" x14ac:dyDescent="0.25">
      <c r="O173" s="115"/>
      <c r="P173" s="115"/>
    </row>
    <row r="174" spans="15:16" x14ac:dyDescent="0.25">
      <c r="O174" s="115"/>
      <c r="P174" s="115"/>
    </row>
    <row r="175" spans="15:16" x14ac:dyDescent="0.25">
      <c r="O175" s="115"/>
      <c r="P175" s="115"/>
    </row>
    <row r="176" spans="15:16" x14ac:dyDescent="0.25">
      <c r="O176" s="115"/>
      <c r="P176" s="115"/>
    </row>
    <row r="177" spans="15:16" x14ac:dyDescent="0.25">
      <c r="O177" s="115"/>
      <c r="P177" s="115"/>
    </row>
    <row r="178" spans="15:16" x14ac:dyDescent="0.25">
      <c r="O178" s="115"/>
      <c r="P178" s="115"/>
    </row>
    <row r="179" spans="15:16" x14ac:dyDescent="0.25">
      <c r="O179" s="115"/>
      <c r="P179" s="115"/>
    </row>
    <row r="180" spans="15:16" x14ac:dyDescent="0.25">
      <c r="O180" s="115"/>
      <c r="P180" s="115"/>
    </row>
    <row r="181" spans="15:16" x14ac:dyDescent="0.25">
      <c r="O181" s="115"/>
      <c r="P181" s="115"/>
    </row>
    <row r="182" spans="15:16" x14ac:dyDescent="0.25">
      <c r="O182" s="115"/>
      <c r="P182" s="115"/>
    </row>
    <row r="183" spans="15:16" x14ac:dyDescent="0.25">
      <c r="O183" s="115"/>
      <c r="P183" s="115"/>
    </row>
    <row r="184" spans="15:16" x14ac:dyDescent="0.25">
      <c r="O184" s="115"/>
      <c r="P184" s="115"/>
    </row>
    <row r="185" spans="15:16" x14ac:dyDescent="0.25">
      <c r="O185" s="115"/>
      <c r="P185" s="115"/>
    </row>
    <row r="186" spans="15:16" x14ac:dyDescent="0.25">
      <c r="O186" s="115"/>
      <c r="P186" s="115"/>
    </row>
    <row r="187" spans="15:16" x14ac:dyDescent="0.25">
      <c r="O187" s="115"/>
      <c r="P187" s="115"/>
    </row>
    <row r="188" spans="15:16" x14ac:dyDescent="0.25">
      <c r="O188" s="115"/>
      <c r="P188" s="115"/>
    </row>
    <row r="189" spans="15:16" x14ac:dyDescent="0.25">
      <c r="O189" s="115"/>
      <c r="P189" s="115"/>
    </row>
    <row r="190" spans="15:16" x14ac:dyDescent="0.25">
      <c r="O190" s="115"/>
      <c r="P190" s="115"/>
    </row>
    <row r="191" spans="15:16" x14ac:dyDescent="0.25">
      <c r="O191" s="115"/>
      <c r="P191" s="115"/>
    </row>
    <row r="192" spans="15:16" x14ac:dyDescent="0.25">
      <c r="O192" s="115"/>
      <c r="P192" s="115"/>
    </row>
    <row r="193" spans="15:16" x14ac:dyDescent="0.25">
      <c r="O193" s="115"/>
      <c r="P193" s="115"/>
    </row>
    <row r="194" spans="15:16" x14ac:dyDescent="0.25">
      <c r="O194" s="115"/>
      <c r="P194" s="115"/>
    </row>
    <row r="195" spans="15:16" x14ac:dyDescent="0.25">
      <c r="O195" s="115"/>
      <c r="P195" s="115"/>
    </row>
    <row r="196" spans="15:16" x14ac:dyDescent="0.25">
      <c r="O196" s="115"/>
      <c r="P196" s="115"/>
    </row>
    <row r="197" spans="15:16" x14ac:dyDescent="0.25">
      <c r="O197" s="115"/>
      <c r="P197" s="115"/>
    </row>
    <row r="198" spans="15:16" x14ac:dyDescent="0.25">
      <c r="O198" s="115"/>
      <c r="P198" s="115"/>
    </row>
    <row r="199" spans="15:16" x14ac:dyDescent="0.25">
      <c r="O199" s="115"/>
      <c r="P199" s="115"/>
    </row>
    <row r="200" spans="15:16" x14ac:dyDescent="0.25">
      <c r="O200" s="115"/>
      <c r="P200" s="115"/>
    </row>
    <row r="201" spans="15:16" x14ac:dyDescent="0.25">
      <c r="O201" s="115"/>
      <c r="P201" s="115"/>
    </row>
    <row r="202" spans="15:16" x14ac:dyDescent="0.25">
      <c r="O202" s="115"/>
      <c r="P202" s="115"/>
    </row>
    <row r="203" spans="15:16" x14ac:dyDescent="0.25">
      <c r="O203" s="115"/>
      <c r="P203" s="115"/>
    </row>
    <row r="204" spans="15:16" x14ac:dyDescent="0.25">
      <c r="O204" s="115"/>
      <c r="P204" s="115"/>
    </row>
    <row r="205" spans="15:16" x14ac:dyDescent="0.25">
      <c r="O205" s="115"/>
      <c r="P205" s="115"/>
    </row>
    <row r="206" spans="15:16" x14ac:dyDescent="0.25">
      <c r="O206" s="115"/>
      <c r="P206" s="115"/>
    </row>
    <row r="207" spans="15:16" x14ac:dyDescent="0.25">
      <c r="O207" s="115"/>
      <c r="P207" s="115"/>
    </row>
    <row r="208" spans="15:16" x14ac:dyDescent="0.25">
      <c r="O208" s="115"/>
      <c r="P208" s="115"/>
    </row>
    <row r="209" spans="15:16" x14ac:dyDescent="0.25">
      <c r="O209" s="115"/>
      <c r="P209" s="115"/>
    </row>
    <row r="210" spans="15:16" x14ac:dyDescent="0.25">
      <c r="O210" s="115"/>
      <c r="P210" s="115"/>
    </row>
    <row r="211" spans="15:16" x14ac:dyDescent="0.25">
      <c r="O211" s="115"/>
      <c r="P211" s="115"/>
    </row>
    <row r="212" spans="15:16" x14ac:dyDescent="0.25">
      <c r="O212" s="115"/>
      <c r="P212" s="115"/>
    </row>
    <row r="213" spans="15:16" x14ac:dyDescent="0.25">
      <c r="O213" s="115"/>
      <c r="P213" s="115"/>
    </row>
    <row r="214" spans="15:16" x14ac:dyDescent="0.25">
      <c r="O214" s="115"/>
      <c r="P214" s="115"/>
    </row>
    <row r="215" spans="15:16" x14ac:dyDescent="0.25">
      <c r="O215" s="115"/>
      <c r="P215" s="115"/>
    </row>
    <row r="216" spans="15:16" x14ac:dyDescent="0.25">
      <c r="O216" s="115"/>
      <c r="P216" s="115"/>
    </row>
    <row r="217" spans="15:16" x14ac:dyDescent="0.25">
      <c r="O217" s="115"/>
      <c r="P217" s="115"/>
    </row>
    <row r="218" spans="15:16" x14ac:dyDescent="0.25">
      <c r="O218" s="115"/>
      <c r="P218" s="115"/>
    </row>
    <row r="219" spans="15:16" x14ac:dyDescent="0.25">
      <c r="O219" s="115"/>
      <c r="P219" s="115"/>
    </row>
    <row r="220" spans="15:16" x14ac:dyDescent="0.25">
      <c r="O220" s="115"/>
      <c r="P220" s="115"/>
    </row>
    <row r="221" spans="15:16" x14ac:dyDescent="0.25">
      <c r="O221" s="115"/>
      <c r="P221" s="115"/>
    </row>
    <row r="222" spans="15:16" x14ac:dyDescent="0.25">
      <c r="O222" s="115"/>
      <c r="P222" s="115"/>
    </row>
    <row r="223" spans="15:16" x14ac:dyDescent="0.25">
      <c r="O223" s="115"/>
      <c r="P223" s="115"/>
    </row>
    <row r="224" spans="15:16" x14ac:dyDescent="0.25">
      <c r="O224" s="115"/>
      <c r="P224" s="115"/>
    </row>
    <row r="225" spans="15:16" x14ac:dyDescent="0.25">
      <c r="O225" s="115"/>
      <c r="P225" s="115"/>
    </row>
    <row r="226" spans="15:16" x14ac:dyDescent="0.25">
      <c r="O226" s="115"/>
      <c r="P226" s="115"/>
    </row>
    <row r="227" spans="15:16" x14ac:dyDescent="0.25">
      <c r="O227" s="115"/>
      <c r="P227" s="115"/>
    </row>
    <row r="228" spans="15:16" x14ac:dyDescent="0.25">
      <c r="O228" s="115"/>
      <c r="P228" s="115"/>
    </row>
    <row r="229" spans="15:16" x14ac:dyDescent="0.25">
      <c r="O229" s="115"/>
      <c r="P229" s="115"/>
    </row>
    <row r="230" spans="15:16" x14ac:dyDescent="0.25">
      <c r="O230" s="115"/>
      <c r="P230" s="115"/>
    </row>
    <row r="231" spans="15:16" x14ac:dyDescent="0.25">
      <c r="O231" s="115"/>
      <c r="P231" s="115"/>
    </row>
    <row r="232" spans="15:16" x14ac:dyDescent="0.25">
      <c r="O232" s="115"/>
      <c r="P232" s="115"/>
    </row>
    <row r="233" spans="15:16" x14ac:dyDescent="0.25">
      <c r="O233" s="115"/>
      <c r="P233" s="115"/>
    </row>
    <row r="234" spans="15:16" x14ac:dyDescent="0.25">
      <c r="O234" s="115"/>
      <c r="P234" s="115"/>
    </row>
    <row r="235" spans="15:16" x14ac:dyDescent="0.25">
      <c r="O235" s="115"/>
      <c r="P235" s="115"/>
    </row>
    <row r="236" spans="15:16" x14ac:dyDescent="0.25">
      <c r="O236" s="115"/>
      <c r="P236" s="115"/>
    </row>
    <row r="237" spans="15:16" x14ac:dyDescent="0.25">
      <c r="O237" s="115"/>
      <c r="P237" s="115"/>
    </row>
    <row r="238" spans="15:16" x14ac:dyDescent="0.25">
      <c r="O238" s="115"/>
      <c r="P238" s="115"/>
    </row>
    <row r="239" spans="15:16" x14ac:dyDescent="0.25">
      <c r="O239" s="115"/>
      <c r="P239" s="115"/>
    </row>
    <row r="240" spans="15:16" x14ac:dyDescent="0.25">
      <c r="O240" s="115"/>
      <c r="P240" s="115"/>
    </row>
    <row r="241" spans="15:16" x14ac:dyDescent="0.25">
      <c r="O241" s="115"/>
      <c r="P241" s="115"/>
    </row>
    <row r="242" spans="15:16" x14ac:dyDescent="0.25">
      <c r="O242" s="115"/>
      <c r="P242" s="115"/>
    </row>
    <row r="243" spans="15:16" x14ac:dyDescent="0.25">
      <c r="O243" s="115"/>
      <c r="P243" s="115"/>
    </row>
    <row r="244" spans="15:16" x14ac:dyDescent="0.25">
      <c r="O244" s="115"/>
      <c r="P244" s="115"/>
    </row>
    <row r="245" spans="15:16" x14ac:dyDescent="0.25">
      <c r="O245" s="115"/>
      <c r="P245" s="115"/>
    </row>
    <row r="246" spans="15:16" x14ac:dyDescent="0.25">
      <c r="O246" s="115"/>
      <c r="P246" s="115"/>
    </row>
    <row r="247" spans="15:16" x14ac:dyDescent="0.25">
      <c r="O247" s="115"/>
      <c r="P247" s="115"/>
    </row>
    <row r="248" spans="15:16" x14ac:dyDescent="0.25">
      <c r="O248" s="115"/>
      <c r="P248" s="115"/>
    </row>
    <row r="249" spans="15:16" x14ac:dyDescent="0.25">
      <c r="O249" s="115"/>
      <c r="P249" s="115"/>
    </row>
    <row r="250" spans="15:16" x14ac:dyDescent="0.25">
      <c r="O250" s="115"/>
      <c r="P250" s="115"/>
    </row>
    <row r="251" spans="15:16" x14ac:dyDescent="0.25">
      <c r="O251" s="115"/>
      <c r="P251" s="115"/>
    </row>
    <row r="252" spans="15:16" x14ac:dyDescent="0.25">
      <c r="O252" s="115"/>
      <c r="P252" s="115"/>
    </row>
    <row r="253" spans="15:16" x14ac:dyDescent="0.25">
      <c r="O253" s="115"/>
      <c r="P253" s="115"/>
    </row>
    <row r="254" spans="15:16" x14ac:dyDescent="0.25">
      <c r="O254" s="115"/>
      <c r="P254" s="115"/>
    </row>
    <row r="255" spans="15:16" x14ac:dyDescent="0.25">
      <c r="O255" s="115"/>
      <c r="P255" s="115"/>
    </row>
    <row r="256" spans="15:16" x14ac:dyDescent="0.25">
      <c r="O256" s="115"/>
      <c r="P256" s="115"/>
    </row>
    <row r="257" spans="15:16" x14ac:dyDescent="0.25">
      <c r="O257" s="115"/>
      <c r="P257" s="115"/>
    </row>
    <row r="258" spans="15:16" x14ac:dyDescent="0.25">
      <c r="O258" s="115"/>
      <c r="P258" s="115"/>
    </row>
    <row r="259" spans="15:16" x14ac:dyDescent="0.25">
      <c r="O259" s="115"/>
      <c r="P259" s="115"/>
    </row>
    <row r="260" spans="15:16" x14ac:dyDescent="0.25">
      <c r="O260" s="115"/>
      <c r="P260" s="115"/>
    </row>
    <row r="261" spans="15:16" x14ac:dyDescent="0.25">
      <c r="O261" s="115"/>
      <c r="P261" s="115"/>
    </row>
    <row r="262" spans="15:16" x14ac:dyDescent="0.25">
      <c r="O262" s="115"/>
      <c r="P262" s="115"/>
    </row>
    <row r="263" spans="15:16" x14ac:dyDescent="0.25">
      <c r="O263" s="115"/>
      <c r="P263" s="115"/>
    </row>
    <row r="264" spans="15:16" x14ac:dyDescent="0.25">
      <c r="O264" s="115"/>
      <c r="P264" s="115"/>
    </row>
    <row r="265" spans="15:16" x14ac:dyDescent="0.25">
      <c r="O265" s="115"/>
      <c r="P265" s="115"/>
    </row>
    <row r="266" spans="15:16" x14ac:dyDescent="0.25">
      <c r="O266" s="115"/>
      <c r="P266" s="115"/>
    </row>
    <row r="267" spans="15:16" x14ac:dyDescent="0.25">
      <c r="O267" s="115"/>
      <c r="P267" s="115"/>
    </row>
    <row r="268" spans="15:16" x14ac:dyDescent="0.25">
      <c r="O268" s="115"/>
      <c r="P268" s="115"/>
    </row>
    <row r="269" spans="15:16" x14ac:dyDescent="0.25">
      <c r="O269" s="115"/>
      <c r="P269" s="115"/>
    </row>
    <row r="270" spans="15:16" x14ac:dyDescent="0.25">
      <c r="O270" s="115"/>
      <c r="P270" s="115"/>
    </row>
    <row r="271" spans="15:16" x14ac:dyDescent="0.25">
      <c r="O271" s="115"/>
      <c r="P271" s="115"/>
    </row>
    <row r="272" spans="15:16" x14ac:dyDescent="0.25">
      <c r="O272" s="115"/>
      <c r="P272" s="115"/>
    </row>
    <row r="273" spans="15:16" x14ac:dyDescent="0.25">
      <c r="O273" s="115"/>
      <c r="P273" s="115"/>
    </row>
    <row r="274" spans="15:16" x14ac:dyDescent="0.25">
      <c r="O274" s="115"/>
      <c r="P274" s="115"/>
    </row>
    <row r="275" spans="15:16" x14ac:dyDescent="0.25">
      <c r="O275" s="115"/>
      <c r="P275" s="115"/>
    </row>
    <row r="276" spans="15:16" x14ac:dyDescent="0.25">
      <c r="O276" s="115"/>
      <c r="P276" s="115"/>
    </row>
    <row r="277" spans="15:16" x14ac:dyDescent="0.25">
      <c r="O277" s="115"/>
      <c r="P277" s="115"/>
    </row>
    <row r="278" spans="15:16" x14ac:dyDescent="0.25">
      <c r="O278" s="115"/>
      <c r="P278" s="115"/>
    </row>
    <row r="279" spans="15:16" x14ac:dyDescent="0.25">
      <c r="O279" s="115"/>
      <c r="P279" s="115"/>
    </row>
    <row r="280" spans="15:16" x14ac:dyDescent="0.25">
      <c r="O280" s="115"/>
      <c r="P280" s="115"/>
    </row>
    <row r="281" spans="15:16" x14ac:dyDescent="0.25">
      <c r="O281" s="115"/>
      <c r="P281" s="115"/>
    </row>
    <row r="282" spans="15:16" x14ac:dyDescent="0.25">
      <c r="O282" s="115"/>
      <c r="P282" s="115"/>
    </row>
    <row r="283" spans="15:16" x14ac:dyDescent="0.25">
      <c r="O283" s="115"/>
      <c r="P283" s="115"/>
    </row>
    <row r="284" spans="15:16" x14ac:dyDescent="0.25">
      <c r="O284" s="115"/>
      <c r="P284" s="115"/>
    </row>
    <row r="285" spans="15:16" x14ac:dyDescent="0.25">
      <c r="O285" s="115"/>
      <c r="P285" s="115"/>
    </row>
    <row r="286" spans="15:16" x14ac:dyDescent="0.25">
      <c r="O286" s="115"/>
      <c r="P286" s="115"/>
    </row>
    <row r="287" spans="15:16" x14ac:dyDescent="0.25">
      <c r="O287" s="115"/>
      <c r="P287" s="115"/>
    </row>
    <row r="288" spans="15:16" x14ac:dyDescent="0.25">
      <c r="O288" s="115"/>
      <c r="P288" s="115"/>
    </row>
    <row r="289" spans="15:16" x14ac:dyDescent="0.25">
      <c r="O289" s="115"/>
      <c r="P289" s="115"/>
    </row>
    <row r="290" spans="15:16" x14ac:dyDescent="0.25">
      <c r="O290" s="115"/>
      <c r="P290" s="115"/>
    </row>
    <row r="291" spans="15:16" x14ac:dyDescent="0.25">
      <c r="O291" s="115"/>
      <c r="P291" s="115"/>
    </row>
    <row r="292" spans="15:16" x14ac:dyDescent="0.25">
      <c r="O292" s="115"/>
      <c r="P292" s="115"/>
    </row>
    <row r="293" spans="15:16" x14ac:dyDescent="0.25">
      <c r="O293" s="115"/>
      <c r="P293" s="115"/>
    </row>
    <row r="294" spans="15:16" x14ac:dyDescent="0.25">
      <c r="O294" s="115"/>
      <c r="P294" s="115"/>
    </row>
    <row r="295" spans="15:16" x14ac:dyDescent="0.25">
      <c r="O295" s="115"/>
      <c r="P295" s="115"/>
    </row>
    <row r="296" spans="15:16" x14ac:dyDescent="0.25">
      <c r="O296" s="115"/>
      <c r="P296" s="115"/>
    </row>
    <row r="297" spans="15:16" x14ac:dyDescent="0.25">
      <c r="O297" s="115"/>
      <c r="P297" s="115"/>
    </row>
    <row r="298" spans="15:16" x14ac:dyDescent="0.25">
      <c r="O298" s="115"/>
      <c r="P298" s="115"/>
    </row>
    <row r="299" spans="15:16" x14ac:dyDescent="0.25">
      <c r="O299" s="115"/>
      <c r="P299" s="115"/>
    </row>
    <row r="300" spans="15:16" x14ac:dyDescent="0.25">
      <c r="O300" s="115"/>
      <c r="P300" s="115"/>
    </row>
    <row r="301" spans="15:16" x14ac:dyDescent="0.25">
      <c r="O301" s="115"/>
      <c r="P301" s="115"/>
    </row>
    <row r="302" spans="15:16" x14ac:dyDescent="0.25">
      <c r="O302" s="115"/>
      <c r="P302" s="115"/>
    </row>
    <row r="303" spans="15:16" x14ac:dyDescent="0.25">
      <c r="O303" s="115"/>
      <c r="P303" s="115"/>
    </row>
    <row r="304" spans="15:16" x14ac:dyDescent="0.25">
      <c r="O304" s="115"/>
      <c r="P304" s="115"/>
    </row>
    <row r="305" spans="15:16" x14ac:dyDescent="0.25">
      <c r="O305" s="115"/>
      <c r="P305" s="115"/>
    </row>
    <row r="306" spans="15:16" x14ac:dyDescent="0.25">
      <c r="O306" s="115"/>
      <c r="P306" s="115"/>
    </row>
    <row r="307" spans="15:16" x14ac:dyDescent="0.25">
      <c r="O307" s="115"/>
      <c r="P307" s="115"/>
    </row>
    <row r="308" spans="15:16" x14ac:dyDescent="0.25">
      <c r="O308" s="115"/>
      <c r="P308" s="115"/>
    </row>
    <row r="309" spans="15:16" x14ac:dyDescent="0.25">
      <c r="O309" s="115"/>
      <c r="P309" s="115"/>
    </row>
    <row r="310" spans="15:16" x14ac:dyDescent="0.25">
      <c r="O310" s="115"/>
      <c r="P310" s="115"/>
    </row>
    <row r="311" spans="15:16" x14ac:dyDescent="0.25">
      <c r="O311" s="115"/>
      <c r="P311" s="115"/>
    </row>
    <row r="312" spans="15:16" x14ac:dyDescent="0.25">
      <c r="O312" s="115"/>
      <c r="P312" s="115"/>
    </row>
    <row r="313" spans="15:16" x14ac:dyDescent="0.25">
      <c r="O313" s="115"/>
      <c r="P313" s="115"/>
    </row>
    <row r="314" spans="15:16" x14ac:dyDescent="0.25">
      <c r="O314" s="115"/>
      <c r="P314" s="115"/>
    </row>
    <row r="315" spans="15:16" x14ac:dyDescent="0.25">
      <c r="O315" s="115"/>
      <c r="P315" s="115"/>
    </row>
    <row r="316" spans="15:16" x14ac:dyDescent="0.25">
      <c r="O316" s="115"/>
      <c r="P316" s="115"/>
    </row>
    <row r="317" spans="15:16" x14ac:dyDescent="0.25">
      <c r="O317" s="115"/>
      <c r="P317" s="115"/>
    </row>
    <row r="318" spans="15:16" x14ac:dyDescent="0.25">
      <c r="O318" s="115"/>
      <c r="P318" s="115"/>
    </row>
    <row r="319" spans="15:16" x14ac:dyDescent="0.25">
      <c r="O319" s="115"/>
      <c r="P319" s="115"/>
    </row>
    <row r="320" spans="15:16" x14ac:dyDescent="0.25">
      <c r="O320" s="115"/>
      <c r="P320" s="115"/>
    </row>
    <row r="321" spans="15:16" x14ac:dyDescent="0.25">
      <c r="O321" s="115"/>
      <c r="P321" s="115"/>
    </row>
    <row r="322" spans="15:16" x14ac:dyDescent="0.25">
      <c r="O322" s="115"/>
      <c r="P322" s="115"/>
    </row>
    <row r="323" spans="15:16" x14ac:dyDescent="0.25">
      <c r="O323" s="115"/>
      <c r="P323" s="115"/>
    </row>
    <row r="324" spans="15:16" x14ac:dyDescent="0.25">
      <c r="O324" s="115"/>
      <c r="P324" s="115"/>
    </row>
    <row r="325" spans="15:16" x14ac:dyDescent="0.25">
      <c r="O325" s="115"/>
      <c r="P325" s="115"/>
    </row>
    <row r="326" spans="15:16" x14ac:dyDescent="0.25">
      <c r="O326" s="115"/>
      <c r="P326" s="115"/>
    </row>
    <row r="327" spans="15:16" x14ac:dyDescent="0.25">
      <c r="O327" s="115"/>
      <c r="P327" s="115"/>
    </row>
    <row r="328" spans="15:16" x14ac:dyDescent="0.25">
      <c r="O328" s="115"/>
      <c r="P328" s="115"/>
    </row>
    <row r="329" spans="15:16" x14ac:dyDescent="0.25">
      <c r="O329" s="115"/>
      <c r="P329" s="115"/>
    </row>
    <row r="330" spans="15:16" x14ac:dyDescent="0.25">
      <c r="O330" s="115"/>
      <c r="P330" s="115"/>
    </row>
    <row r="331" spans="15:16" x14ac:dyDescent="0.25">
      <c r="O331" s="115"/>
      <c r="P331" s="115"/>
    </row>
    <row r="332" spans="15:16" x14ac:dyDescent="0.25">
      <c r="O332" s="115"/>
      <c r="P332" s="115"/>
    </row>
    <row r="333" spans="15:16" x14ac:dyDescent="0.25">
      <c r="O333" s="115"/>
      <c r="P333" s="115"/>
    </row>
    <row r="334" spans="15:16" x14ac:dyDescent="0.25">
      <c r="O334" s="115"/>
      <c r="P334" s="115"/>
    </row>
    <row r="335" spans="15:16" x14ac:dyDescent="0.25">
      <c r="O335" s="115"/>
      <c r="P335" s="115"/>
    </row>
    <row r="336" spans="15:16" x14ac:dyDescent="0.25">
      <c r="O336" s="115"/>
      <c r="P336" s="115"/>
    </row>
    <row r="337" spans="15:16" x14ac:dyDescent="0.25">
      <c r="O337" s="115"/>
      <c r="P337" s="115"/>
    </row>
    <row r="338" spans="15:16" x14ac:dyDescent="0.25">
      <c r="O338" s="115"/>
      <c r="P338" s="115"/>
    </row>
    <row r="339" spans="15:16" x14ac:dyDescent="0.25">
      <c r="O339" s="115"/>
      <c r="P339" s="115"/>
    </row>
    <row r="340" spans="15:16" x14ac:dyDescent="0.25">
      <c r="O340" s="115"/>
      <c r="P340" s="115"/>
    </row>
    <row r="341" spans="15:16" x14ac:dyDescent="0.25">
      <c r="O341" s="115"/>
      <c r="P341" s="115"/>
    </row>
    <row r="342" spans="15:16" x14ac:dyDescent="0.25">
      <c r="O342" s="115"/>
      <c r="P342" s="115"/>
    </row>
    <row r="343" spans="15:16" x14ac:dyDescent="0.25">
      <c r="O343" s="115"/>
      <c r="P343" s="115"/>
    </row>
    <row r="344" spans="15:16" x14ac:dyDescent="0.25">
      <c r="O344" s="115"/>
      <c r="P344" s="115"/>
    </row>
    <row r="345" spans="15:16" x14ac:dyDescent="0.25">
      <c r="O345" s="115"/>
      <c r="P345" s="115"/>
    </row>
    <row r="346" spans="15:16" x14ac:dyDescent="0.25">
      <c r="O346" s="115"/>
      <c r="P346" s="115"/>
    </row>
    <row r="347" spans="15:16" x14ac:dyDescent="0.25">
      <c r="O347" s="115"/>
      <c r="P347" s="115"/>
    </row>
    <row r="348" spans="15:16" x14ac:dyDescent="0.25">
      <c r="O348" s="115"/>
      <c r="P348" s="115"/>
    </row>
    <row r="349" spans="15:16" x14ac:dyDescent="0.25">
      <c r="O349" s="115"/>
      <c r="P349" s="115"/>
    </row>
    <row r="350" spans="15:16" x14ac:dyDescent="0.25">
      <c r="O350" s="115"/>
      <c r="P350" s="115"/>
    </row>
    <row r="351" spans="15:16" x14ac:dyDescent="0.25">
      <c r="O351" s="115"/>
      <c r="P351" s="115"/>
    </row>
    <row r="352" spans="15:16" x14ac:dyDescent="0.25">
      <c r="O352" s="115"/>
      <c r="P352" s="115"/>
    </row>
    <row r="353" spans="15:16" x14ac:dyDescent="0.25">
      <c r="O353" s="115"/>
      <c r="P353" s="115"/>
    </row>
    <row r="354" spans="15:16" x14ac:dyDescent="0.25">
      <c r="O354" s="115"/>
      <c r="P354" s="115"/>
    </row>
    <row r="355" spans="15:16" x14ac:dyDescent="0.25">
      <c r="O355" s="115"/>
      <c r="P355" s="115"/>
    </row>
    <row r="356" spans="15:16" x14ac:dyDescent="0.25">
      <c r="O356" s="115"/>
      <c r="P356" s="115"/>
    </row>
    <row r="357" spans="15:16" x14ac:dyDescent="0.25">
      <c r="O357" s="115"/>
      <c r="P357" s="115"/>
    </row>
    <row r="358" spans="15:16" x14ac:dyDescent="0.25">
      <c r="O358" s="115"/>
      <c r="P358" s="115"/>
    </row>
    <row r="359" spans="15:16" x14ac:dyDescent="0.25">
      <c r="O359" s="115"/>
      <c r="P359" s="115"/>
    </row>
    <row r="360" spans="15:16" x14ac:dyDescent="0.25">
      <c r="O360" s="115"/>
      <c r="P360" s="115"/>
    </row>
    <row r="361" spans="15:16" x14ac:dyDescent="0.25">
      <c r="O361" s="115"/>
      <c r="P361" s="115"/>
    </row>
    <row r="362" spans="15:16" x14ac:dyDescent="0.25">
      <c r="O362" s="115"/>
      <c r="P362" s="115"/>
    </row>
    <row r="363" spans="15:16" x14ac:dyDescent="0.25">
      <c r="O363" s="115"/>
      <c r="P363" s="115"/>
    </row>
    <row r="364" spans="15:16" x14ac:dyDescent="0.25">
      <c r="O364" s="115"/>
      <c r="P364" s="115"/>
    </row>
    <row r="365" spans="15:16" x14ac:dyDescent="0.25">
      <c r="O365" s="115"/>
      <c r="P365" s="115"/>
    </row>
    <row r="366" spans="15:16" x14ac:dyDescent="0.25">
      <c r="O366" s="115"/>
      <c r="P366" s="115"/>
    </row>
    <row r="367" spans="15:16" x14ac:dyDescent="0.25">
      <c r="O367" s="115"/>
      <c r="P367" s="115"/>
    </row>
    <row r="368" spans="15:16" x14ac:dyDescent="0.25">
      <c r="O368" s="115"/>
      <c r="P368" s="115"/>
    </row>
    <row r="369" spans="15:16" x14ac:dyDescent="0.25">
      <c r="O369" s="115"/>
      <c r="P369" s="115"/>
    </row>
    <row r="370" spans="15:16" x14ac:dyDescent="0.25">
      <c r="O370" s="115"/>
      <c r="P370" s="115"/>
    </row>
    <row r="371" spans="15:16" x14ac:dyDescent="0.25">
      <c r="O371" s="115"/>
      <c r="P371" s="115"/>
    </row>
    <row r="372" spans="15:16" x14ac:dyDescent="0.25">
      <c r="O372" s="115"/>
      <c r="P372" s="115"/>
    </row>
    <row r="373" spans="15:16" x14ac:dyDescent="0.25">
      <c r="O373" s="115"/>
      <c r="P373" s="115"/>
    </row>
    <row r="374" spans="15:16" x14ac:dyDescent="0.25">
      <c r="O374" s="115"/>
      <c r="P374" s="115"/>
    </row>
    <row r="375" spans="15:16" x14ac:dyDescent="0.25">
      <c r="O375" s="115"/>
      <c r="P375" s="115"/>
    </row>
    <row r="376" spans="15:16" x14ac:dyDescent="0.25">
      <c r="O376" s="115"/>
      <c r="P376" s="115"/>
    </row>
    <row r="377" spans="15:16" x14ac:dyDescent="0.25">
      <c r="O377" s="115"/>
      <c r="P377" s="115"/>
    </row>
    <row r="378" spans="15:16" x14ac:dyDescent="0.25">
      <c r="O378" s="115"/>
      <c r="P378" s="115"/>
    </row>
    <row r="379" spans="15:16" x14ac:dyDescent="0.25">
      <c r="O379" s="115"/>
      <c r="P379" s="115"/>
    </row>
    <row r="380" spans="15:16" x14ac:dyDescent="0.25">
      <c r="O380" s="115"/>
      <c r="P380" s="115"/>
    </row>
    <row r="381" spans="15:16" x14ac:dyDescent="0.25">
      <c r="O381" s="115"/>
      <c r="P381" s="115"/>
    </row>
    <row r="382" spans="15:16" x14ac:dyDescent="0.25">
      <c r="O382" s="115"/>
      <c r="P382" s="115"/>
    </row>
    <row r="383" spans="15:16" x14ac:dyDescent="0.25">
      <c r="O383" s="115"/>
      <c r="P383" s="115"/>
    </row>
    <row r="384" spans="15:16" x14ac:dyDescent="0.25">
      <c r="O384" s="115"/>
      <c r="P384" s="115"/>
    </row>
    <row r="385" spans="15:16" x14ac:dyDescent="0.25">
      <c r="O385" s="115"/>
      <c r="P385" s="115"/>
    </row>
    <row r="386" spans="15:16" x14ac:dyDescent="0.25">
      <c r="O386" s="115"/>
      <c r="P386" s="115"/>
    </row>
    <row r="387" spans="15:16" x14ac:dyDescent="0.25">
      <c r="O387" s="115"/>
      <c r="P387" s="115"/>
    </row>
    <row r="388" spans="15:16" x14ac:dyDescent="0.25">
      <c r="O388" s="115"/>
      <c r="P388" s="115"/>
    </row>
    <row r="389" spans="15:16" x14ac:dyDescent="0.25">
      <c r="O389" s="115"/>
      <c r="P389" s="115"/>
    </row>
    <row r="390" spans="15:16" x14ac:dyDescent="0.25">
      <c r="O390" s="115"/>
      <c r="P390" s="115"/>
    </row>
    <row r="391" spans="15:16" x14ac:dyDescent="0.25">
      <c r="O391" s="115"/>
      <c r="P391" s="115"/>
    </row>
    <row r="392" spans="15:16" x14ac:dyDescent="0.25">
      <c r="O392" s="115"/>
      <c r="P392" s="115"/>
    </row>
    <row r="393" spans="15:16" x14ac:dyDescent="0.25">
      <c r="O393" s="115"/>
      <c r="P393" s="115"/>
    </row>
    <row r="394" spans="15:16" x14ac:dyDescent="0.25">
      <c r="O394" s="115"/>
      <c r="P394" s="115"/>
    </row>
  </sheetData>
  <sheetProtection formatCells="0" formatColumns="0" formatRows="0" insertColumns="0" insertRows="0" insertHyperlinks="0" deleteColumns="0" deleteRows="0" selectLockedCells="1" sort="0" autoFilter="0" pivotTables="0"/>
  <protectedRanges>
    <protectedRange sqref="A4 C4:F4" name="Range1"/>
  </protectedRanges>
  <dataConsolidate/>
  <mergeCells count="40">
    <mergeCell ref="A4:B4"/>
    <mergeCell ref="A8:E8"/>
    <mergeCell ref="A7:E7"/>
    <mergeCell ref="A6:J6"/>
    <mergeCell ref="C4:P4"/>
    <mergeCell ref="N8:P8"/>
    <mergeCell ref="K6:Q6"/>
    <mergeCell ref="A10:E10"/>
    <mergeCell ref="V6:Z6"/>
    <mergeCell ref="R6:U6"/>
    <mergeCell ref="B11:E11"/>
    <mergeCell ref="D25:E25"/>
    <mergeCell ref="D23:E23"/>
    <mergeCell ref="D13:E13"/>
    <mergeCell ref="D19:E19"/>
    <mergeCell ref="C18:E18"/>
    <mergeCell ref="C12:E12"/>
    <mergeCell ref="D14:E14"/>
    <mergeCell ref="C24:E24"/>
    <mergeCell ref="G32:H32"/>
    <mergeCell ref="C29:E29"/>
    <mergeCell ref="Y33:Y49"/>
    <mergeCell ref="U32:U49"/>
    <mergeCell ref="V32:V49"/>
    <mergeCell ref="AB6:AU6"/>
    <mergeCell ref="J32:J49"/>
    <mergeCell ref="K32:K49"/>
    <mergeCell ref="L32:L49"/>
    <mergeCell ref="M32:M49"/>
    <mergeCell ref="N32:N49"/>
    <mergeCell ref="O32:O49"/>
    <mergeCell ref="K10:M10"/>
    <mergeCell ref="P32:P49"/>
    <mergeCell ref="Q32:Q49"/>
    <mergeCell ref="R32:R49"/>
    <mergeCell ref="W32:W49"/>
    <mergeCell ref="X33:X49"/>
    <mergeCell ref="T32:T49"/>
    <mergeCell ref="AB35:AU35"/>
    <mergeCell ref="S32:S49"/>
  </mergeCells>
  <phoneticPr fontId="0" type="noConversion"/>
  <printOptions headings="1"/>
  <pageMargins left="0.25" right="0.25" top="0.75" bottom="0.75" header="0.3" footer="0.3"/>
  <pageSetup paperSize="17" scale="71" orientation="landscape" r:id="rId1"/>
  <headerFooter alignWithMargins="0"/>
  <colBreaks count="1" manualBreakCount="1">
    <brk id="26" max="81"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W46"/>
  <sheetViews>
    <sheetView zoomScale="80" zoomScaleNormal="80" workbookViewId="0">
      <selection activeCell="E29" sqref="E29"/>
    </sheetView>
  </sheetViews>
  <sheetFormatPr defaultColWidth="9.109375" defaultRowHeight="13.2" x14ac:dyDescent="0.25"/>
  <cols>
    <col min="1" max="1" width="9.109375" style="1"/>
    <col min="2" max="2" width="12.33203125" style="1" bestFit="1" customWidth="1"/>
    <col min="3" max="3" width="35.109375" style="1" bestFit="1" customWidth="1"/>
    <col min="4" max="4" width="20.88671875" style="1" bestFit="1" customWidth="1"/>
    <col min="5" max="5" width="29.33203125" style="1" customWidth="1"/>
    <col min="6" max="6" width="6.6640625" style="1" customWidth="1"/>
    <col min="7" max="7" width="16.77734375" style="1" customWidth="1"/>
    <col min="8" max="8" width="26" style="1" bestFit="1" customWidth="1"/>
    <col min="9" max="9" width="10.44140625" style="1" bestFit="1" customWidth="1"/>
    <col min="10" max="10" width="9.109375" style="1"/>
    <col min="11" max="11" width="10.109375" style="1" customWidth="1"/>
    <col min="12" max="19" width="9.109375" style="1"/>
    <col min="20" max="20" width="29.6640625" style="1" customWidth="1"/>
    <col min="21" max="21" width="27.88671875" style="1" customWidth="1"/>
    <col min="22" max="22" width="12.6640625" style="1" customWidth="1"/>
    <col min="23" max="23" width="18.109375" style="1" customWidth="1"/>
    <col min="24" max="16384" width="9.109375" style="1"/>
  </cols>
  <sheetData>
    <row r="1" spans="1:23" ht="16.2" thickBot="1" x14ac:dyDescent="0.35">
      <c r="B1" s="176" t="s">
        <v>121</v>
      </c>
      <c r="C1" s="329" t="s">
        <v>57</v>
      </c>
      <c r="D1" s="330"/>
      <c r="G1" s="178" t="s">
        <v>117</v>
      </c>
      <c r="H1" s="179"/>
      <c r="I1" s="179"/>
      <c r="J1" s="179"/>
      <c r="K1" s="180"/>
      <c r="L1" s="185"/>
      <c r="M1" s="185"/>
      <c r="N1" s="185"/>
      <c r="O1" s="185"/>
      <c r="P1" s="185"/>
      <c r="Q1" s="185"/>
      <c r="R1" s="185"/>
      <c r="S1"/>
    </row>
    <row r="2" spans="1:23" customFormat="1" ht="13.8" thickBot="1" x14ac:dyDescent="0.3">
      <c r="B2" s="14" t="s">
        <v>66</v>
      </c>
      <c r="C2" s="25" t="s">
        <v>10</v>
      </c>
      <c r="D2" s="14" t="s">
        <v>101</v>
      </c>
      <c r="G2" s="198" t="s">
        <v>35</v>
      </c>
      <c r="H2" s="199" t="s">
        <v>7</v>
      </c>
      <c r="I2" s="200" t="s">
        <v>36</v>
      </c>
      <c r="J2" s="201" t="s">
        <v>37</v>
      </c>
      <c r="K2" s="204"/>
      <c r="L2" s="186"/>
      <c r="M2" s="186"/>
      <c r="N2" s="187"/>
      <c r="O2" s="187"/>
      <c r="P2" s="187"/>
      <c r="Q2" s="187"/>
      <c r="R2" s="184"/>
      <c r="T2" s="1"/>
      <c r="U2" s="1"/>
      <c r="V2" s="1"/>
      <c r="W2" s="1"/>
    </row>
    <row r="3" spans="1:23" customFormat="1" x14ac:dyDescent="0.25">
      <c r="B3" s="6">
        <v>1</v>
      </c>
      <c r="C3" s="15" t="s">
        <v>11</v>
      </c>
      <c r="D3" s="12">
        <v>75</v>
      </c>
      <c r="G3" s="7">
        <v>1</v>
      </c>
      <c r="H3" s="17" t="s">
        <v>20</v>
      </c>
      <c r="I3" s="20" t="s">
        <v>28</v>
      </c>
      <c r="J3" s="126" t="s">
        <v>38</v>
      </c>
      <c r="K3" s="128"/>
      <c r="L3" s="184"/>
      <c r="M3" s="184"/>
      <c r="N3" s="184"/>
      <c r="O3" s="184"/>
      <c r="P3" s="184"/>
      <c r="Q3" s="184"/>
      <c r="R3" s="184"/>
      <c r="T3" s="1"/>
      <c r="U3" s="1"/>
      <c r="V3" s="1"/>
      <c r="W3" s="1"/>
    </row>
    <row r="4" spans="1:23" customFormat="1" x14ac:dyDescent="0.25">
      <c r="B4" s="7">
        <v>2</v>
      </c>
      <c r="C4" s="16" t="s">
        <v>12</v>
      </c>
      <c r="D4" s="12">
        <v>60</v>
      </c>
      <c r="G4" s="7">
        <v>2</v>
      </c>
      <c r="H4" s="18" t="s">
        <v>21</v>
      </c>
      <c r="I4" s="4" t="s">
        <v>29</v>
      </c>
      <c r="J4" s="125" t="s">
        <v>38</v>
      </c>
      <c r="K4" s="129"/>
      <c r="L4" s="184"/>
      <c r="M4" s="184"/>
      <c r="N4" s="184"/>
      <c r="O4" s="184"/>
      <c r="P4" s="184"/>
      <c r="Q4" s="184"/>
      <c r="R4" s="184"/>
      <c r="T4" s="1"/>
      <c r="U4" s="1"/>
      <c r="V4" s="1"/>
      <c r="W4" s="1"/>
    </row>
    <row r="5" spans="1:23" customFormat="1" x14ac:dyDescent="0.25">
      <c r="B5" s="7">
        <v>3</v>
      </c>
      <c r="C5" s="16" t="s">
        <v>13</v>
      </c>
      <c r="D5" s="12">
        <v>100</v>
      </c>
      <c r="G5" s="7">
        <v>3</v>
      </c>
      <c r="H5" s="18" t="s">
        <v>22</v>
      </c>
      <c r="I5" s="4" t="s">
        <v>28</v>
      </c>
      <c r="J5" s="125" t="s">
        <v>38</v>
      </c>
      <c r="K5" s="129"/>
      <c r="L5" s="184"/>
      <c r="M5" s="184"/>
      <c r="N5" s="184"/>
      <c r="O5" s="184"/>
      <c r="P5" s="184"/>
      <c r="Q5" s="184"/>
      <c r="R5" s="184"/>
      <c r="T5" s="1"/>
      <c r="U5" s="1"/>
      <c r="V5" s="1"/>
      <c r="W5" s="1"/>
    </row>
    <row r="6" spans="1:23" customFormat="1" x14ac:dyDescent="0.25">
      <c r="B6" s="7">
        <v>4</v>
      </c>
      <c r="C6" s="16" t="s">
        <v>14</v>
      </c>
      <c r="D6" s="12">
        <v>40</v>
      </c>
      <c r="G6" s="7">
        <v>4</v>
      </c>
      <c r="H6" s="18" t="s">
        <v>23</v>
      </c>
      <c r="I6" s="4" t="s">
        <v>29</v>
      </c>
      <c r="J6" s="327" t="s">
        <v>63</v>
      </c>
      <c r="K6" s="328"/>
      <c r="L6" s="184"/>
      <c r="M6" s="184"/>
      <c r="N6" s="184"/>
      <c r="O6" s="184"/>
      <c r="P6" s="184"/>
      <c r="Q6" s="184"/>
      <c r="R6" s="184"/>
      <c r="T6" s="1"/>
      <c r="U6" s="1"/>
      <c r="V6" s="1"/>
      <c r="W6" s="1"/>
    </row>
    <row r="7" spans="1:23" customFormat="1" x14ac:dyDescent="0.25">
      <c r="B7" s="7">
        <v>5</v>
      </c>
      <c r="C7" s="16" t="s">
        <v>67</v>
      </c>
      <c r="D7" s="12">
        <v>30</v>
      </c>
      <c r="G7" s="7">
        <v>5</v>
      </c>
      <c r="H7" s="18" t="s">
        <v>24</v>
      </c>
      <c r="I7" s="4" t="s">
        <v>30</v>
      </c>
      <c r="J7" s="125" t="s">
        <v>64</v>
      </c>
      <c r="K7" s="129"/>
      <c r="L7" s="184"/>
      <c r="M7" s="184"/>
      <c r="N7" s="184"/>
      <c r="O7" s="184"/>
      <c r="P7" s="184"/>
      <c r="Q7" s="184"/>
      <c r="R7" s="184"/>
      <c r="T7" s="1"/>
      <c r="U7" s="1"/>
      <c r="V7" s="1"/>
      <c r="W7" s="1"/>
    </row>
    <row r="8" spans="1:23" customFormat="1" x14ac:dyDescent="0.25">
      <c r="B8" s="7">
        <v>6</v>
      </c>
      <c r="C8" s="16" t="s">
        <v>15</v>
      </c>
      <c r="D8" s="12">
        <v>35</v>
      </c>
      <c r="G8" s="7">
        <v>6</v>
      </c>
      <c r="H8" s="18" t="s">
        <v>122</v>
      </c>
      <c r="I8" s="4" t="s">
        <v>6</v>
      </c>
      <c r="J8" s="125" t="s">
        <v>39</v>
      </c>
      <c r="K8" s="129"/>
      <c r="L8" s="184"/>
      <c r="M8" s="184"/>
      <c r="N8" s="184"/>
      <c r="O8" s="184"/>
      <c r="P8" s="184"/>
      <c r="Q8" s="184"/>
      <c r="R8" s="184"/>
      <c r="T8" s="1"/>
      <c r="U8" s="1"/>
      <c r="V8" s="1"/>
      <c r="W8" s="1"/>
    </row>
    <row r="9" spans="1:23" customFormat="1" x14ac:dyDescent="0.25">
      <c r="B9" s="7">
        <v>7</v>
      </c>
      <c r="C9" s="16" t="s">
        <v>16</v>
      </c>
      <c r="D9" s="12">
        <v>35</v>
      </c>
      <c r="G9" s="7">
        <v>7</v>
      </c>
      <c r="H9" s="18" t="s">
        <v>25</v>
      </c>
      <c r="I9" s="4" t="s">
        <v>31</v>
      </c>
      <c r="J9" s="125" t="s">
        <v>39</v>
      </c>
      <c r="K9" s="129"/>
      <c r="L9" s="184"/>
      <c r="M9" s="184"/>
      <c r="N9" s="184"/>
      <c r="O9" s="184"/>
      <c r="P9" s="184"/>
      <c r="Q9" s="184"/>
      <c r="R9" s="184"/>
      <c r="T9" s="1"/>
      <c r="U9" s="1"/>
      <c r="V9" s="1"/>
      <c r="W9" s="1"/>
    </row>
    <row r="10" spans="1:23" customFormat="1" x14ac:dyDescent="0.25">
      <c r="B10" s="7">
        <v>8</v>
      </c>
      <c r="C10" s="16" t="s">
        <v>17</v>
      </c>
      <c r="D10" s="12">
        <v>25</v>
      </c>
      <c r="G10" s="7">
        <v>8</v>
      </c>
      <c r="H10" s="18" t="s">
        <v>26</v>
      </c>
      <c r="I10" s="4" t="s">
        <v>32</v>
      </c>
      <c r="J10" s="125" t="s">
        <v>39</v>
      </c>
      <c r="K10" s="129"/>
      <c r="L10" s="184"/>
      <c r="M10" s="184"/>
      <c r="N10" s="184"/>
      <c r="O10" s="184"/>
      <c r="P10" s="184"/>
      <c r="Q10" s="184"/>
      <c r="R10" s="184"/>
      <c r="T10" s="1"/>
      <c r="U10" s="1"/>
      <c r="V10" s="1"/>
      <c r="W10" s="1"/>
    </row>
    <row r="11" spans="1:23" customFormat="1" x14ac:dyDescent="0.25">
      <c r="B11" s="7">
        <v>9</v>
      </c>
      <c r="C11" s="16" t="s">
        <v>18</v>
      </c>
      <c r="D11" s="12">
        <v>60</v>
      </c>
      <c r="G11" s="7">
        <v>9</v>
      </c>
      <c r="H11" s="18" t="s">
        <v>8</v>
      </c>
      <c r="I11" s="4" t="s">
        <v>33</v>
      </c>
      <c r="J11" s="125" t="s">
        <v>39</v>
      </c>
      <c r="K11" s="129"/>
      <c r="L11" s="184"/>
      <c r="M11" s="184"/>
      <c r="N11" s="184"/>
      <c r="O11" s="184"/>
      <c r="P11" s="184"/>
      <c r="Q11" s="184"/>
      <c r="R11" s="184"/>
      <c r="T11" s="1"/>
      <c r="U11" s="1"/>
      <c r="V11" s="1"/>
      <c r="W11" s="1"/>
    </row>
    <row r="12" spans="1:23" customFormat="1" ht="13.8" thickBot="1" x14ac:dyDescent="0.3">
      <c r="B12" s="8">
        <v>10</v>
      </c>
      <c r="C12" s="35" t="s">
        <v>68</v>
      </c>
      <c r="D12" s="34">
        <v>300</v>
      </c>
      <c r="G12" s="8">
        <v>10</v>
      </c>
      <c r="H12" s="19" t="s">
        <v>27</v>
      </c>
      <c r="I12" s="5" t="s">
        <v>34</v>
      </c>
      <c r="J12" s="127" t="s">
        <v>39</v>
      </c>
      <c r="K12" s="130"/>
      <c r="L12" s="184"/>
      <c r="M12" s="184"/>
      <c r="N12" s="184"/>
      <c r="O12" s="184"/>
      <c r="P12" s="184"/>
      <c r="Q12" s="184"/>
      <c r="R12" s="184"/>
      <c r="T12" s="1"/>
      <c r="U12" s="1"/>
      <c r="V12" s="1"/>
      <c r="W12" s="1"/>
    </row>
    <row r="13" spans="1:23" customFormat="1" x14ac:dyDescent="0.25">
      <c r="A13" s="3"/>
      <c r="B13" s="64"/>
      <c r="C13" s="1"/>
      <c r="D13" s="1"/>
      <c r="E13" s="2"/>
      <c r="G13" s="1"/>
      <c r="H13" s="1"/>
      <c r="I13" s="1"/>
      <c r="J13" s="1"/>
      <c r="K13" s="1"/>
      <c r="L13" s="184"/>
      <c r="M13" s="184"/>
      <c r="N13" s="184"/>
      <c r="O13" s="184"/>
      <c r="P13" s="184"/>
      <c r="Q13" s="184"/>
      <c r="R13" s="184"/>
      <c r="T13" s="1"/>
      <c r="U13" s="1"/>
    </row>
    <row r="14" spans="1:23" ht="16.2" thickBot="1" x14ac:dyDescent="0.35">
      <c r="B14" s="177" t="s">
        <v>115</v>
      </c>
      <c r="C14" s="177" t="s">
        <v>19</v>
      </c>
      <c r="D14" s="331"/>
      <c r="E14" s="323"/>
      <c r="G14" s="178" t="s">
        <v>118</v>
      </c>
      <c r="H14" s="179"/>
      <c r="L14" s="185"/>
      <c r="M14" s="185"/>
      <c r="N14" s="185"/>
      <c r="O14" s="185"/>
      <c r="P14" s="185"/>
      <c r="Q14" s="185"/>
      <c r="R14" s="184"/>
      <c r="S14"/>
    </row>
    <row r="15" spans="1:23" ht="27" thickBot="1" x14ac:dyDescent="0.3">
      <c r="B15" s="183" t="s">
        <v>1</v>
      </c>
      <c r="C15" s="183" t="s">
        <v>7</v>
      </c>
      <c r="D15" s="183" t="s">
        <v>61</v>
      </c>
      <c r="E15" s="183" t="s">
        <v>7</v>
      </c>
      <c r="G15" s="202" t="s">
        <v>40</v>
      </c>
      <c r="H15" s="198" t="s">
        <v>62</v>
      </c>
      <c r="L15" s="186"/>
      <c r="M15" s="186"/>
      <c r="N15" s="187"/>
      <c r="O15" s="187"/>
      <c r="P15" s="187"/>
      <c r="Q15" s="187"/>
      <c r="R15" s="184"/>
      <c r="S15"/>
    </row>
    <row r="16" spans="1:23" x14ac:dyDescent="0.25">
      <c r="B16" s="65">
        <v>10</v>
      </c>
      <c r="C16" s="66" t="s">
        <v>102</v>
      </c>
      <c r="D16" s="66" t="s">
        <v>103</v>
      </c>
      <c r="E16" s="89"/>
      <c r="G16" s="22">
        <v>0</v>
      </c>
      <c r="H16" s="7">
        <v>1</v>
      </c>
      <c r="L16" s="184"/>
      <c r="M16" s="184"/>
      <c r="N16" s="184"/>
      <c r="O16" s="184"/>
      <c r="P16" s="184"/>
      <c r="Q16" s="184"/>
      <c r="R16" s="184"/>
      <c r="S16"/>
    </row>
    <row r="17" spans="2:19" x14ac:dyDescent="0.25">
      <c r="B17" s="67">
        <v>9</v>
      </c>
      <c r="C17" s="9"/>
      <c r="D17" s="9"/>
      <c r="E17" s="89"/>
      <c r="G17" s="23">
        <v>0.1</v>
      </c>
      <c r="H17" s="7">
        <v>2</v>
      </c>
      <c r="L17" s="184"/>
      <c r="M17" s="184"/>
      <c r="N17" s="184"/>
      <c r="O17" s="184"/>
      <c r="P17" s="184"/>
      <c r="Q17" s="184"/>
      <c r="R17" s="184"/>
      <c r="S17"/>
    </row>
    <row r="18" spans="2:19" x14ac:dyDescent="0.25">
      <c r="B18" s="67">
        <v>8</v>
      </c>
      <c r="C18" s="9" t="s">
        <v>104</v>
      </c>
      <c r="D18" s="9" t="s">
        <v>105</v>
      </c>
      <c r="E18" s="89"/>
      <c r="G18" s="23">
        <v>0.2</v>
      </c>
      <c r="H18" s="7">
        <v>3</v>
      </c>
      <c r="L18" s="184"/>
      <c r="M18" s="184"/>
      <c r="N18" s="184"/>
      <c r="O18" s="184"/>
      <c r="P18" s="184"/>
      <c r="Q18" s="184"/>
      <c r="R18" s="184"/>
      <c r="S18"/>
    </row>
    <row r="19" spans="2:19" x14ac:dyDescent="0.25">
      <c r="B19" s="67">
        <v>7</v>
      </c>
      <c r="C19" s="9"/>
      <c r="D19" s="9"/>
      <c r="E19" s="89"/>
      <c r="G19" s="23">
        <v>0.3</v>
      </c>
      <c r="H19" s="7">
        <v>4</v>
      </c>
      <c r="L19" s="184"/>
      <c r="M19" s="184"/>
      <c r="N19" s="184"/>
      <c r="O19" s="184"/>
      <c r="P19" s="184"/>
      <c r="Q19" s="184"/>
      <c r="R19" s="184"/>
      <c r="S19"/>
    </row>
    <row r="20" spans="2:19" x14ac:dyDescent="0.25">
      <c r="B20" s="67">
        <v>6</v>
      </c>
      <c r="C20" s="9" t="s">
        <v>106</v>
      </c>
      <c r="D20" s="9" t="s">
        <v>107</v>
      </c>
      <c r="E20" s="90"/>
      <c r="F20" s="68"/>
      <c r="G20" s="23">
        <v>0.4</v>
      </c>
      <c r="H20" s="7">
        <v>5</v>
      </c>
      <c r="L20" s="184"/>
      <c r="M20" s="184"/>
      <c r="N20" s="184"/>
      <c r="O20" s="184"/>
      <c r="P20" s="184"/>
      <c r="Q20" s="184"/>
      <c r="R20" s="184"/>
      <c r="S20"/>
    </row>
    <row r="21" spans="2:19" x14ac:dyDescent="0.25">
      <c r="B21" s="67">
        <v>5</v>
      </c>
      <c r="C21" s="9"/>
      <c r="D21" s="9"/>
      <c r="E21" s="324" t="s">
        <v>198</v>
      </c>
      <c r="F21" s="68"/>
      <c r="G21" s="23">
        <v>0.5</v>
      </c>
      <c r="H21" s="7">
        <v>6</v>
      </c>
      <c r="L21" s="184"/>
      <c r="M21" s="184"/>
      <c r="N21" s="184"/>
      <c r="O21" s="184"/>
      <c r="P21" s="184"/>
      <c r="Q21" s="184"/>
      <c r="R21" s="184"/>
      <c r="S21"/>
    </row>
    <row r="22" spans="2:19" x14ac:dyDescent="0.25">
      <c r="B22" s="67">
        <v>4</v>
      </c>
      <c r="C22" s="9" t="s">
        <v>108</v>
      </c>
      <c r="D22" s="9" t="s">
        <v>109</v>
      </c>
      <c r="E22" s="325"/>
      <c r="F22" s="64"/>
      <c r="G22" s="23">
        <v>0.6</v>
      </c>
      <c r="H22" s="7">
        <v>7</v>
      </c>
      <c r="L22" s="184"/>
      <c r="M22" s="184"/>
      <c r="N22" s="184"/>
      <c r="O22" s="184"/>
      <c r="P22" s="184"/>
      <c r="Q22" s="184"/>
      <c r="R22" s="184"/>
      <c r="S22"/>
    </row>
    <row r="23" spans="2:19" x14ac:dyDescent="0.25">
      <c r="B23" s="67">
        <v>3</v>
      </c>
      <c r="C23" s="9"/>
      <c r="D23" s="9"/>
      <c r="E23" s="325"/>
      <c r="F23" s="64"/>
      <c r="G23" s="23">
        <v>0.7</v>
      </c>
      <c r="H23" s="7">
        <v>8</v>
      </c>
      <c r="I23" s="184"/>
      <c r="J23" s="184"/>
      <c r="K23" s="184"/>
      <c r="L23" s="184"/>
      <c r="M23" s="184"/>
      <c r="N23" s="184"/>
      <c r="O23" s="184"/>
      <c r="P23" s="184"/>
      <c r="Q23" s="184"/>
      <c r="R23" s="184"/>
      <c r="S23"/>
    </row>
    <row r="24" spans="2:19" x14ac:dyDescent="0.25">
      <c r="B24" s="67">
        <v>2</v>
      </c>
      <c r="C24" s="9" t="s">
        <v>110</v>
      </c>
      <c r="D24" s="9" t="s">
        <v>111</v>
      </c>
      <c r="E24" s="325"/>
      <c r="F24" s="64"/>
      <c r="G24" s="23">
        <v>0.8</v>
      </c>
      <c r="H24" s="7">
        <v>9</v>
      </c>
      <c r="I24" s="184"/>
      <c r="J24" s="184"/>
      <c r="K24" s="184"/>
      <c r="L24" s="184"/>
      <c r="M24" s="184"/>
      <c r="N24" s="184"/>
      <c r="O24" s="184"/>
      <c r="P24" s="184"/>
      <c r="Q24" s="184"/>
      <c r="R24" s="184"/>
      <c r="S24"/>
    </row>
    <row r="25" spans="2:19" ht="13.8" thickBot="1" x14ac:dyDescent="0.3">
      <c r="B25" s="70">
        <v>1</v>
      </c>
      <c r="C25" s="71" t="s">
        <v>112</v>
      </c>
      <c r="D25" s="10" t="s">
        <v>9</v>
      </c>
      <c r="E25" s="326"/>
      <c r="F25" s="64"/>
      <c r="G25" s="24">
        <v>0.9</v>
      </c>
      <c r="H25" s="8">
        <v>10</v>
      </c>
      <c r="I25" s="184"/>
      <c r="J25" s="184"/>
      <c r="K25" s="184"/>
      <c r="L25" s="184"/>
      <c r="M25" s="184"/>
      <c r="N25" s="184"/>
      <c r="O25" s="184"/>
      <c r="P25" s="184"/>
      <c r="Q25" s="184"/>
      <c r="R25" s="184"/>
      <c r="S25"/>
    </row>
    <row r="26" spans="2:19" x14ac:dyDescent="0.25">
      <c r="B26" s="68"/>
      <c r="C26" s="72"/>
      <c r="D26" s="64"/>
      <c r="E26" s="69"/>
      <c r="F26" s="64"/>
      <c r="I26" s="184"/>
      <c r="J26" s="184"/>
      <c r="K26" s="184"/>
      <c r="L26" s="184"/>
      <c r="M26" s="184"/>
      <c r="N26" s="184"/>
      <c r="O26" s="184"/>
      <c r="P26" s="184"/>
      <c r="Q26" s="184"/>
      <c r="R26" s="184"/>
      <c r="S26"/>
    </row>
    <row r="27" spans="2:19" ht="16.2" thickBot="1" x14ac:dyDescent="0.35">
      <c r="B27" s="177" t="s">
        <v>116</v>
      </c>
      <c r="C27" s="177" t="s">
        <v>131</v>
      </c>
      <c r="G27" s="332" t="s">
        <v>119</v>
      </c>
      <c r="H27" s="333"/>
      <c r="I27" s="333"/>
      <c r="J27" s="185"/>
      <c r="K27" s="185"/>
      <c r="L27" s="185"/>
      <c r="M27" s="185"/>
      <c r="N27" s="185"/>
      <c r="O27" s="185"/>
      <c r="P27" s="185"/>
      <c r="Q27" s="185"/>
      <c r="R27" s="184"/>
      <c r="S27"/>
    </row>
    <row r="28" spans="2:19" ht="27" thickBot="1" x14ac:dyDescent="0.3">
      <c r="B28" s="197" t="s">
        <v>74</v>
      </c>
      <c r="C28" s="183" t="s">
        <v>7</v>
      </c>
      <c r="E28" s="73"/>
      <c r="G28" s="202" t="s">
        <v>41</v>
      </c>
      <c r="H28" s="203" t="s">
        <v>44</v>
      </c>
      <c r="I28" s="253" t="s">
        <v>190</v>
      </c>
      <c r="J28" s="187"/>
      <c r="K28" s="187"/>
      <c r="L28" s="187"/>
      <c r="M28" s="187"/>
      <c r="N28" s="185"/>
      <c r="O28" s="185"/>
      <c r="P28" s="185"/>
      <c r="Q28" s="185"/>
      <c r="R28" s="184"/>
      <c r="S28"/>
    </row>
    <row r="29" spans="2:19" x14ac:dyDescent="0.25">
      <c r="B29" s="74">
        <v>5</v>
      </c>
      <c r="C29" s="9" t="s">
        <v>75</v>
      </c>
      <c r="E29" s="73"/>
      <c r="G29" s="252" t="s">
        <v>189</v>
      </c>
      <c r="H29" s="251">
        <v>0</v>
      </c>
      <c r="I29" s="254">
        <v>1</v>
      </c>
      <c r="J29" s="186"/>
      <c r="K29" s="188"/>
      <c r="L29" s="186"/>
      <c r="M29" s="188"/>
      <c r="N29" s="185"/>
      <c r="O29" s="185"/>
      <c r="P29" s="185"/>
      <c r="Q29" s="185"/>
      <c r="R29" s="185"/>
      <c r="S29"/>
    </row>
    <row r="30" spans="2:19" x14ac:dyDescent="0.25">
      <c r="B30" s="74">
        <v>4</v>
      </c>
      <c r="C30" s="9" t="s">
        <v>76</v>
      </c>
      <c r="E30" s="73"/>
      <c r="G30" s="192" t="s">
        <v>59</v>
      </c>
      <c r="H30" s="250">
        <v>0.5</v>
      </c>
      <c r="I30" s="255">
        <v>0.5</v>
      </c>
      <c r="J30" s="186"/>
      <c r="K30" s="188"/>
      <c r="L30" s="186"/>
      <c r="M30" s="188"/>
      <c r="N30" s="185"/>
      <c r="O30" s="185"/>
      <c r="P30" s="185"/>
      <c r="Q30" s="185"/>
      <c r="R30" s="185"/>
      <c r="S30"/>
    </row>
    <row r="31" spans="2:19" x14ac:dyDescent="0.25">
      <c r="B31" s="74">
        <v>3</v>
      </c>
      <c r="C31" s="9" t="s">
        <v>77</v>
      </c>
      <c r="E31" s="73"/>
      <c r="G31" s="192" t="s">
        <v>42</v>
      </c>
      <c r="H31" s="11">
        <v>0.9</v>
      </c>
      <c r="I31" s="255">
        <v>0.1</v>
      </c>
      <c r="J31" s="190"/>
      <c r="K31" s="191"/>
      <c r="L31" s="191"/>
      <c r="M31" s="191"/>
      <c r="N31" s="185"/>
      <c r="O31" s="185"/>
      <c r="P31" s="185"/>
      <c r="Q31" s="185"/>
      <c r="R31" s="185"/>
      <c r="S31"/>
    </row>
    <row r="32" spans="2:19" ht="27" thickBot="1" x14ac:dyDescent="0.3">
      <c r="B32" s="74">
        <v>2</v>
      </c>
      <c r="C32" s="9" t="s">
        <v>78</v>
      </c>
      <c r="E32" s="73"/>
      <c r="G32" s="193" t="s">
        <v>43</v>
      </c>
      <c r="H32" s="21">
        <v>0.98</v>
      </c>
      <c r="I32" s="256">
        <v>0.02</v>
      </c>
      <c r="J32" s="190"/>
      <c r="K32" s="191"/>
      <c r="L32" s="191"/>
      <c r="M32" s="191"/>
      <c r="N32" s="185"/>
      <c r="O32" s="185"/>
      <c r="P32" s="185"/>
      <c r="Q32" s="185"/>
      <c r="R32" s="185"/>
      <c r="S32"/>
    </row>
    <row r="33" spans="2:19" ht="13.8" thickBot="1" x14ac:dyDescent="0.3">
      <c r="B33" s="75">
        <v>1</v>
      </c>
      <c r="C33" s="10" t="s">
        <v>79</v>
      </c>
      <c r="E33" s="73"/>
      <c r="J33" s="190"/>
      <c r="K33" s="191"/>
      <c r="L33" s="191"/>
      <c r="M33" s="191"/>
      <c r="N33" s="185"/>
      <c r="O33" s="185"/>
      <c r="P33" s="185"/>
      <c r="Q33" s="185"/>
      <c r="R33" s="185"/>
      <c r="S33"/>
    </row>
    <row r="34" spans="2:19" x14ac:dyDescent="0.25">
      <c r="E34" s="73"/>
      <c r="G34" s="184"/>
      <c r="H34" s="189"/>
      <c r="I34" s="190"/>
      <c r="J34" s="190"/>
      <c r="K34" s="191"/>
      <c r="L34" s="191"/>
      <c r="M34" s="191"/>
      <c r="N34" s="185"/>
      <c r="O34" s="185"/>
      <c r="P34" s="185"/>
      <c r="Q34" s="185"/>
      <c r="R34" s="185"/>
      <c r="S34"/>
    </row>
    <row r="35" spans="2:19" x14ac:dyDescent="0.25">
      <c r="B35" s="69"/>
      <c r="C35" s="64"/>
      <c r="E35" s="73"/>
      <c r="G35" s="184"/>
      <c r="H35" s="189"/>
      <c r="I35" s="190"/>
      <c r="J35" s="190"/>
      <c r="K35" s="191"/>
      <c r="L35" s="191"/>
      <c r="M35" s="191"/>
      <c r="N35" s="185"/>
      <c r="O35" s="185"/>
      <c r="P35" s="185"/>
      <c r="Q35" s="185"/>
      <c r="R35" s="185"/>
      <c r="S35"/>
    </row>
    <row r="36" spans="2:19" ht="16.2" thickBot="1" x14ac:dyDescent="0.35">
      <c r="B36" s="177" t="s">
        <v>123</v>
      </c>
      <c r="C36" s="322" t="s">
        <v>132</v>
      </c>
      <c r="D36" s="323"/>
      <c r="E36" s="73"/>
      <c r="G36" s="181" t="s">
        <v>120</v>
      </c>
      <c r="H36" s="182"/>
      <c r="I36" s="182"/>
      <c r="J36" s="190"/>
      <c r="K36" s="191"/>
      <c r="L36" s="191"/>
      <c r="M36" s="191"/>
      <c r="N36" s="185"/>
      <c r="O36" s="185"/>
      <c r="P36" s="185"/>
      <c r="Q36" s="185"/>
      <c r="R36" s="185"/>
      <c r="S36"/>
    </row>
    <row r="37" spans="2:19" ht="27" thickBot="1" x14ac:dyDescent="0.3">
      <c r="B37" s="183" t="s">
        <v>80</v>
      </c>
      <c r="C37" s="183" t="s">
        <v>7</v>
      </c>
      <c r="D37" s="183" t="s">
        <v>81</v>
      </c>
      <c r="E37" s="68"/>
      <c r="G37" s="131" t="s">
        <v>45</v>
      </c>
      <c r="H37" s="132" t="s">
        <v>7</v>
      </c>
      <c r="I37" s="133" t="s">
        <v>46</v>
      </c>
      <c r="J37" s="190"/>
      <c r="K37" s="191"/>
      <c r="L37" s="191"/>
      <c r="M37" s="191"/>
      <c r="N37" s="185"/>
      <c r="O37" s="185"/>
      <c r="P37" s="185"/>
      <c r="Q37" s="185"/>
      <c r="R37" s="185"/>
      <c r="S37"/>
    </row>
    <row r="38" spans="2:19" x14ac:dyDescent="0.25">
      <c r="B38" s="74">
        <v>5</v>
      </c>
      <c r="C38" s="74" t="s">
        <v>83</v>
      </c>
      <c r="D38" s="89" t="s">
        <v>82</v>
      </c>
      <c r="E38" s="76"/>
      <c r="G38" s="194">
        <v>1</v>
      </c>
      <c r="H38" s="3" t="s">
        <v>72</v>
      </c>
      <c r="I38" s="31" t="s">
        <v>49</v>
      </c>
      <c r="J38" s="185"/>
      <c r="K38" s="185"/>
      <c r="L38" s="185"/>
      <c r="M38" s="185"/>
      <c r="N38" s="185"/>
      <c r="O38" s="185"/>
      <c r="P38" s="185"/>
      <c r="Q38" s="185"/>
      <c r="R38" s="185"/>
      <c r="S38"/>
    </row>
    <row r="39" spans="2:19" x14ac:dyDescent="0.25">
      <c r="B39" s="74">
        <v>4</v>
      </c>
      <c r="C39" s="74" t="s">
        <v>85</v>
      </c>
      <c r="D39" s="89" t="s">
        <v>84</v>
      </c>
      <c r="E39" s="76"/>
      <c r="G39" s="195">
        <v>2</v>
      </c>
      <c r="H39" s="3" t="s">
        <v>47</v>
      </c>
      <c r="I39" s="12" t="s">
        <v>49</v>
      </c>
    </row>
    <row r="40" spans="2:19" x14ac:dyDescent="0.25">
      <c r="B40" s="74">
        <v>3</v>
      </c>
      <c r="C40" s="74" t="s">
        <v>87</v>
      </c>
      <c r="D40" s="89" t="s">
        <v>86</v>
      </c>
      <c r="E40" s="76"/>
      <c r="G40" s="195">
        <v>3</v>
      </c>
      <c r="H40" s="3" t="s">
        <v>92</v>
      </c>
      <c r="I40" s="12" t="s">
        <v>49</v>
      </c>
    </row>
    <row r="41" spans="2:19" x14ac:dyDescent="0.25">
      <c r="B41" s="74">
        <v>2</v>
      </c>
      <c r="C41" s="74" t="s">
        <v>89</v>
      </c>
      <c r="D41" s="89" t="s">
        <v>88</v>
      </c>
      <c r="E41" s="76"/>
      <c r="G41" s="195">
        <v>4</v>
      </c>
      <c r="H41" s="3" t="s">
        <v>95</v>
      </c>
      <c r="I41" s="12" t="s">
        <v>49</v>
      </c>
    </row>
    <row r="42" spans="2:19" ht="13.8" thickBot="1" x14ac:dyDescent="0.3">
      <c r="B42" s="75">
        <v>1</v>
      </c>
      <c r="C42" s="75" t="s">
        <v>91</v>
      </c>
      <c r="D42" s="71" t="s">
        <v>90</v>
      </c>
      <c r="E42" s="76"/>
      <c r="G42" s="195">
        <v>5</v>
      </c>
      <c r="H42" s="3" t="s">
        <v>48</v>
      </c>
      <c r="I42" s="12" t="s">
        <v>50</v>
      </c>
    </row>
    <row r="43" spans="2:19" x14ac:dyDescent="0.25">
      <c r="G43" s="195">
        <v>6</v>
      </c>
      <c r="H43" s="3" t="s">
        <v>73</v>
      </c>
      <c r="I43" s="12" t="s">
        <v>50</v>
      </c>
    </row>
    <row r="44" spans="2:19" x14ac:dyDescent="0.25">
      <c r="G44" s="195">
        <v>7</v>
      </c>
      <c r="H44" s="3" t="s">
        <v>93</v>
      </c>
      <c r="I44" s="12" t="s">
        <v>50</v>
      </c>
    </row>
    <row r="45" spans="2:19" x14ac:dyDescent="0.25">
      <c r="G45" s="195">
        <v>8</v>
      </c>
      <c r="H45" s="3" t="s">
        <v>94</v>
      </c>
      <c r="I45" s="12" t="s">
        <v>50</v>
      </c>
    </row>
    <row r="46" spans="2:19" ht="13.8" thickBot="1" x14ac:dyDescent="0.3">
      <c r="G46" s="196">
        <v>9</v>
      </c>
      <c r="H46" s="52" t="s">
        <v>52</v>
      </c>
      <c r="I46" s="13" t="s">
        <v>51</v>
      </c>
    </row>
  </sheetData>
  <mergeCells count="6">
    <mergeCell ref="C36:D36"/>
    <mergeCell ref="E21:E25"/>
    <mergeCell ref="J6:K6"/>
    <mergeCell ref="C1:D1"/>
    <mergeCell ref="D14:E14"/>
    <mergeCell ref="G27:I27"/>
  </mergeCells>
  <phoneticPr fontId="0" type="noConversion"/>
  <pageMargins left="0.75" right="0.75" top="0.79" bottom="1" header="0.5" footer="0.5"/>
  <pageSetup scale="6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vt:i4>
      </vt:variant>
      <vt:variant>
        <vt:lpstr>Charts</vt:lpstr>
      </vt:variant>
      <vt:variant>
        <vt:i4>1</vt:i4>
      </vt:variant>
      <vt:variant>
        <vt:lpstr>Named Ranges</vt:lpstr>
      </vt:variant>
      <vt:variant>
        <vt:i4>2</vt:i4>
      </vt:variant>
    </vt:vector>
  </HeadingPairs>
  <TitlesOfParts>
    <vt:vector size="5" baseType="lpstr">
      <vt:lpstr>Core</vt:lpstr>
      <vt:lpstr>Tables</vt:lpstr>
      <vt:lpstr>Cash vs Expenses</vt:lpstr>
      <vt:lpstr>Core!Print_Area</vt:lpstr>
      <vt:lpstr>Tables!Print_Area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2016-03-24T12:11:18Z</dcterms:created>
  <dcterms:modified xsi:type="dcterms:W3CDTF">2016-03-24T12:11:28Z</dcterms:modified>
</cp:coreProperties>
</file>