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135" windowWidth="27795" windowHeight="12015"/>
  </bookViews>
  <sheets>
    <sheet name="Instructions" sheetId="1" r:id="rId1"/>
    <sheet name="Aquatic Life Effect Levels" sheetId="2" r:id="rId2"/>
  </sheets>
  <externalReferences>
    <externalReference r:id="rId3"/>
  </externalReferences>
  <definedNames>
    <definedName name="Family">'Aquatic Life Effect Levels'!$AI$15:$AI$20</definedName>
    <definedName name="Genus">[1]Nomenclature!$B$3:$B$7</definedName>
    <definedName name="Genus_Species">'Aquatic Life Effect Levels'!$AH$15:$AH$20</definedName>
    <definedName name="Phylum">'Aquatic Life Effect Levels'!$AJ$15:$AJ$20</definedName>
    <definedName name="Species">[1]Values!$B$9:$B$10</definedName>
    <definedName name="Test">'Aquatic Life Effect Levels'!$AK$15:$AK$17</definedName>
    <definedName name="Test_Type">[1]Values!$C$9:$C$11</definedName>
  </definedNames>
  <calcPr calcId="145621"/>
</workbook>
</file>

<file path=xl/calcChain.xml><?xml version="1.0" encoding="utf-8"?>
<calcChain xmlns="http://schemas.openxmlformats.org/spreadsheetml/2006/main">
  <c r="K40" i="2" l="1"/>
  <c r="E38" i="2" l="1"/>
  <c r="AA18" i="2" l="1"/>
  <c r="AA16" i="2"/>
  <c r="AA17" i="2" s="1"/>
  <c r="AA15" i="2"/>
  <c r="AG24" i="2"/>
  <c r="AF24" i="2"/>
  <c r="AE24" i="2"/>
  <c r="AD24" i="2"/>
  <c r="AC24" i="2"/>
  <c r="AB24" i="2"/>
  <c r="AG23" i="2"/>
  <c r="AF23" i="2"/>
  <c r="AE23" i="2"/>
  <c r="AD23" i="2"/>
  <c r="AC23" i="2"/>
  <c r="AB23" i="2"/>
  <c r="AG22" i="2"/>
  <c r="AF22" i="2"/>
  <c r="AE22" i="2"/>
  <c r="AD22" i="2"/>
  <c r="AC22" i="2"/>
  <c r="AB22" i="2"/>
  <c r="AG21" i="2"/>
  <c r="AF21" i="2"/>
  <c r="AE21" i="2"/>
  <c r="AD21" i="2"/>
  <c r="AC21" i="2"/>
  <c r="AB21" i="2"/>
  <c r="AG20" i="2"/>
  <c r="AF20" i="2"/>
  <c r="AE20" i="2"/>
  <c r="AD20" i="2"/>
  <c r="AC20" i="2"/>
  <c r="AB20" i="2"/>
  <c r="AG19" i="2"/>
  <c r="AF19" i="2"/>
  <c r="AE19" i="2"/>
  <c r="AD19" i="2"/>
  <c r="AC19" i="2"/>
  <c r="AB19" i="2"/>
  <c r="AG18" i="2"/>
  <c r="AF18" i="2"/>
  <c r="AE18" i="2"/>
  <c r="AD18" i="2"/>
  <c r="AC18" i="2"/>
  <c r="AB18" i="2"/>
  <c r="AG17" i="2"/>
  <c r="AF17" i="2"/>
  <c r="AE17" i="2"/>
  <c r="AD17" i="2"/>
  <c r="AC17" i="2"/>
  <c r="AB17" i="2"/>
  <c r="AG16" i="2"/>
  <c r="AF16" i="2"/>
  <c r="AE16" i="2"/>
  <c r="AD16" i="2"/>
  <c r="AC16" i="2"/>
  <c r="AB16" i="2"/>
  <c r="AG15" i="2"/>
  <c r="AF15" i="2"/>
  <c r="AE15" i="2"/>
  <c r="AD15" i="2"/>
  <c r="AC15" i="2"/>
  <c r="AB15" i="2"/>
  <c r="K20" i="2"/>
  <c r="O20" i="2"/>
  <c r="K21" i="2"/>
  <c r="O21" i="2"/>
  <c r="K22" i="2"/>
  <c r="O22" i="2"/>
  <c r="K23" i="2"/>
  <c r="O23" i="2"/>
  <c r="K24" i="2"/>
  <c r="O24" i="2"/>
  <c r="J26" i="2"/>
  <c r="O19" i="2"/>
  <c r="O18" i="2"/>
  <c r="O17" i="2"/>
  <c r="O16" i="2"/>
  <c r="O15" i="2"/>
  <c r="K19" i="2"/>
  <c r="K18" i="2"/>
  <c r="K17" i="2"/>
  <c r="K16" i="2"/>
  <c r="K15" i="2"/>
  <c r="AC25" i="2" l="1"/>
  <c r="AG25" i="2"/>
  <c r="AA23" i="2"/>
  <c r="AD25" i="2"/>
  <c r="AB25" i="2"/>
  <c r="AF25" i="2"/>
  <c r="AE25" i="2"/>
  <c r="V26" i="2" l="1"/>
  <c r="J28" i="2" s="1"/>
  <c r="V28" i="2" l="1"/>
  <c r="J30" i="2" s="1"/>
</calcChain>
</file>

<file path=xl/sharedStrings.xml><?xml version="1.0" encoding="utf-8"?>
<sst xmlns="http://schemas.openxmlformats.org/spreadsheetml/2006/main" count="138" uniqueCount="81">
  <si>
    <t>mg/L</t>
  </si>
  <si>
    <t>Reviewer:</t>
  </si>
  <si>
    <t>Date:</t>
  </si>
  <si>
    <t>Salmonidae</t>
  </si>
  <si>
    <t>Warm Water Fish Family</t>
  </si>
  <si>
    <t>Permittee:</t>
  </si>
  <si>
    <t>Chordata Family</t>
  </si>
  <si>
    <t>Planktonic Crustacean</t>
  </si>
  <si>
    <t>Benthic Crustacean</t>
  </si>
  <si>
    <t>Permit No.:</t>
  </si>
  <si>
    <t>Insect</t>
  </si>
  <si>
    <t>Other (not Chordata or Arthropoda)</t>
  </si>
  <si>
    <t>Other insect, other Phylum</t>
  </si>
  <si>
    <t>Family</t>
  </si>
  <si>
    <t>Phylum/Order</t>
  </si>
  <si>
    <t>Test</t>
  </si>
  <si>
    <t>Other</t>
  </si>
  <si>
    <t>Chemical Additive Name:</t>
  </si>
  <si>
    <t>Aquatic Toxicity Test Results</t>
  </si>
  <si>
    <t>Daphiindae</t>
  </si>
  <si>
    <t>Cladocera</t>
  </si>
  <si>
    <t>Centrarchidae</t>
  </si>
  <si>
    <t>Perciformes</t>
  </si>
  <si>
    <t>Salmoniformes</t>
  </si>
  <si>
    <t>Cyprinidae</t>
  </si>
  <si>
    <t>Cypriniformes</t>
  </si>
  <si>
    <t>Genus / Species</t>
  </si>
  <si>
    <t>Ceriodaphnia sp.</t>
  </si>
  <si>
    <t>Daphnia sp.</t>
  </si>
  <si>
    <t>Lepomis sp.</t>
  </si>
  <si>
    <t>Oncorhynchus sp.</t>
  </si>
  <si>
    <t>Pimephales sp.</t>
  </si>
  <si>
    <t>Simocephalus sp.</t>
  </si>
  <si>
    <t>Daphniidae</t>
  </si>
  <si>
    <t>48-hr</t>
  </si>
  <si>
    <t>96-hr</t>
  </si>
  <si>
    <t>Test No.</t>
  </si>
  <si>
    <t>EC50/LC50 (mg/L)</t>
  </si>
  <si>
    <t>Minimum Requirement Met?</t>
  </si>
  <si>
    <t>Geomean</t>
  </si>
  <si>
    <t>Genus Mean Acute Value (GMAV):</t>
  </si>
  <si>
    <t>Secondary Acute Factor (SAF):</t>
  </si>
  <si>
    <t>(Note - at least one EC50/LC50 value must be populated for Ceriodaphnia, Daphnia, or Simocephalus sp.)</t>
  </si>
  <si>
    <t>Tier 1 Category</t>
  </si>
  <si>
    <t>Secondary Acute Value:</t>
  </si>
  <si>
    <t>Chemical Additives Aquatic Life Calculation Spreadsheet</t>
  </si>
  <si>
    <t>Aquatic Life Effect Level - Acute:</t>
  </si>
  <si>
    <t>Values to Use in GMAV Calculation</t>
  </si>
  <si>
    <t>SAF Count</t>
  </si>
  <si>
    <t>macrochirus</t>
  </si>
  <si>
    <t>magna</t>
  </si>
  <si>
    <t>pulex</t>
  </si>
  <si>
    <t/>
  </si>
  <si>
    <t>Acute / Chronic Ratios (ACRs):</t>
  </si>
  <si>
    <t>No.</t>
  </si>
  <si>
    <t>ACR</t>
  </si>
  <si>
    <t>Comments</t>
  </si>
  <si>
    <t>Geo Mean:</t>
  </si>
  <si>
    <t>Aquatic Life Effect Level - Chronic:</t>
  </si>
  <si>
    <t>(Note - 18 assumed for blank ACR values)</t>
  </si>
  <si>
    <t>Instructions</t>
  </si>
  <si>
    <t>Number of Minimum Data Requirements</t>
  </si>
  <si>
    <t>SAF</t>
  </si>
  <si>
    <t>2 and neither includes the family Salmonidae</t>
  </si>
  <si>
    <t>2 and one includes the family Salmonidae</t>
  </si>
  <si>
    <t>Acute Toxicity Test Results (required)</t>
  </si>
  <si>
    <r>
      <t xml:space="preserve">The following sections describe how to use the Aquatic Life Effect Levels worksheet.  The resulting ALELs are recorded on DEP's Approved List of Chemical Additives.  </t>
    </r>
    <r>
      <rPr>
        <b/>
        <sz val="11"/>
        <color theme="1"/>
        <rFont val="Calibri"/>
        <family val="2"/>
        <scheme val="minor"/>
      </rPr>
      <t>All fields available for data entry are highlighted in gray</t>
    </r>
    <r>
      <rPr>
        <sz val="11"/>
        <color theme="1"/>
        <rFont val="Calibri"/>
        <family val="2"/>
        <scheme val="minor"/>
      </rPr>
      <t>.  Enter the name of the substance or product at the top of the form.  Optionally, enter the name of the reviewer, the date of the review, and the permittee name and permit number, if applicable.</t>
    </r>
  </si>
  <si>
    <t>The GMAV is calculated based on the entries in the EC50/LC50 column.  The lowest entered value is used.  In the event that there are multiple EC50/LC50 values reported for the same Genus / Species value, a geometric mean of the values is determined.</t>
  </si>
  <si>
    <t>The Secondary Acute Factor (SAF) is used to adjust the GMAV value, and is based on the confidence of the reported EC50/LC50 values.  Confidence improves as the number of different Families and Phylums/Orders of the test organisms increase.  For Tier I analysis, a minimum of 8 data requirements must be met.  For Tier II analysis, less than 8 data requirements are needed.  The SAF determination is based on the following comparison of minimum data requirements:</t>
  </si>
  <si>
    <t>The Tier I data requirements are as follows:</t>
  </si>
  <si>
    <t>Examples from Aquatic Life Effect Levels Worksheet</t>
  </si>
  <si>
    <t>Lepomis sp., Pimephales sp.</t>
  </si>
  <si>
    <t>Oncorhynchus sp., Lepomis sp., Pimephales sp.</t>
  </si>
  <si>
    <t>Ceriodaphnia sp., Daphnia sp., Simocephalus sp.</t>
  </si>
  <si>
    <t>-</t>
  </si>
  <si>
    <t>The Secondary Acute Value (SAV) is calculated by dividing the GMAV by the SAF.  The Aquatic Life Effect Level - Acute is determined by dividing the SAV value by 2.</t>
  </si>
  <si>
    <r>
      <t>Select all appropriate Genus / Species values from the drop-down list to represent the organism(s) evaluated for acute toxicity.  Select the Test (duration) from the drop-down list and manually enter the EC50 or LC50 value (</t>
    </r>
    <r>
      <rPr>
        <b/>
        <sz val="11"/>
        <color theme="1"/>
        <rFont val="Calibri"/>
        <family val="2"/>
        <scheme val="minor"/>
      </rPr>
      <t>in mg/L</t>
    </r>
    <r>
      <rPr>
        <sz val="11"/>
        <color theme="1"/>
        <rFont val="Calibri"/>
        <family val="2"/>
        <scheme val="minor"/>
      </rPr>
      <t>) for the toxicity test.  The preferred toxicity endpoint is the EC50, based on the percentage of organisms immobilized and killed, but LC50 (lethal concentration) is also acceptable.  At least one EC50/LC50 value must be populated for Ceriodaphnia, Daphnia, or Simocephalus sp.  If one or more of these Genus / Species values is not populated, the minimum requirements will not be met ("No" will be reported below the table), and the Genus Mean Acute Value (GMAV) and subsequent calculations will not be performed.  In the event that a Genus / Species value is not available for selection, contact DEP at 717-787-8184 so that DEP can update this spreadsheet.</t>
    </r>
  </si>
  <si>
    <t>Chronic Toxicity Data (if available)</t>
  </si>
  <si>
    <t>The Final Plant Value referenced in the Tier II protocol is not used at this time.</t>
  </si>
  <si>
    <t>Chronic toxicity test data should be used when available to calculate the acute/chronic ratio (ACR). Suitable chronic values are NOEC, LOEC, and LC50. For crustaceans the test period must be for at least 7 days. For fish the test period is typically 24 days (90 days for salmonids).  When more than one value is provided the geometric mean of the values should be used.  In the ACR column, enter the value of the acute EC50/LC50 divided by the chronic toxicity test value.  A minimum of three ACR values are required for the calculation.  If fewer than three ACR values can be calculated and reported, the ACR value defaults to "18" in accordance with the Tier II protocol.  The geometric mean of the ACR values is used to determine the Aquatic Life Effect Level - Chronic value, in mg/L, which is the SAV (see above) divided by the geometric mean ACR value.</t>
  </si>
  <si>
    <t>"Aquatic Life Effect Levels" (ALELs)) for chemical additives are calculated using the Great Lakes Tier I or Tier II approach which is described in the  “Final Water Quality Guidance for the Great Lakes System; Final Rule."  DEP uses the Tier II methodology when insufficient data is available to conduct a full Tier I review.  Chemical additives rarely have sufficient data for a Tier I analysis and therefore are typically evaluated using Tier II.  The "Aquatic Life Effect Levels" worksheet is based on the Tier II protocol.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</si>
</sst>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409]mmmm\ d\,\ yyyy;@"/>
    <numFmt numFmtId="166" formatCode="0.0000"/>
  </numFmts>
  <fonts count="5" x14ac:knownFonts="1">
    <font>
      <sz val="11"/>
      <color theme="1"/>
      <name val="Calibri"/>
      <family val="2"/>
      <scheme val="minor"/>
    </font>
    <font>
      <b/>
      <sz val="11"/>
      <color theme="1"/>
      <name val="Calibri"/>
      <family val="2"/>
      <scheme val="minor"/>
    </font>
    <font>
      <b/>
      <sz val="12"/>
      <color theme="1"/>
      <name val="Calibri"/>
      <family val="2"/>
      <scheme val="minor"/>
    </font>
    <font>
      <i/>
      <sz val="10"/>
      <color theme="1"/>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0">
    <border>
      <left/>
      <right/>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4">
    <xf numFmtId="0" fontId="0" fillId="0" borderId="0" xfId="0"/>
    <xf numFmtId="0" fontId="0" fillId="0" borderId="0" xfId="0" applyAlignment="1">
      <alignment horizontal="center"/>
    </xf>
    <xf numFmtId="0" fontId="1" fillId="0" borderId="0" xfId="0" applyFont="1" applyFill="1" applyBorder="1" applyAlignment="1">
      <alignment horizontal="center"/>
    </xf>
    <xf numFmtId="0" fontId="1" fillId="0" borderId="0" xfId="0" applyFont="1" applyAlignment="1">
      <alignment horizontal="center"/>
    </xf>
    <xf numFmtId="0" fontId="0" fillId="0" borderId="0" xfId="0" applyFill="1" applyBorder="1" applyAlignment="1">
      <alignment horizontal="center"/>
    </xf>
    <xf numFmtId="0" fontId="0" fillId="2" borderId="0" xfId="0" applyFill="1" applyBorder="1"/>
    <xf numFmtId="0" fontId="0" fillId="2" borderId="0" xfId="0" applyFill="1" applyBorder="1" applyProtection="1"/>
    <xf numFmtId="0" fontId="0" fillId="2" borderId="0" xfId="0" applyFill="1" applyBorder="1" applyAlignment="1" applyProtection="1"/>
    <xf numFmtId="164" fontId="1" fillId="2" borderId="0" xfId="0" applyNumberFormat="1" applyFont="1" applyFill="1" applyBorder="1" applyAlignment="1" applyProtection="1"/>
    <xf numFmtId="0" fontId="0" fillId="2" borderId="0" xfId="0" applyFont="1" applyFill="1" applyBorder="1" applyAlignment="1">
      <alignment horizontal="center" vertical="center" wrapText="1"/>
    </xf>
    <xf numFmtId="0" fontId="0" fillId="2" borderId="19" xfId="0" applyFill="1" applyBorder="1"/>
    <xf numFmtId="0" fontId="0" fillId="2" borderId="21" xfId="0" applyFill="1" applyBorder="1"/>
    <xf numFmtId="0" fontId="0" fillId="2" borderId="22" xfId="0" applyFill="1" applyBorder="1"/>
    <xf numFmtId="0" fontId="0" fillId="2" borderId="23" xfId="0" applyFill="1" applyBorder="1"/>
    <xf numFmtId="0" fontId="0" fillId="2" borderId="0" xfId="0" applyFill="1" applyBorder="1" applyAlignment="1">
      <alignment horizontal="center"/>
    </xf>
    <xf numFmtId="0" fontId="0" fillId="2" borderId="0" xfId="0" applyFill="1" applyBorder="1" applyAlignment="1">
      <alignment horizontal="justify" wrapText="1"/>
    </xf>
    <xf numFmtId="0" fontId="1" fillId="2" borderId="0" xfId="0" applyFont="1" applyFill="1" applyBorder="1"/>
    <xf numFmtId="0" fontId="0" fillId="2" borderId="24" xfId="0" applyFill="1" applyBorder="1"/>
    <xf numFmtId="0" fontId="0" fillId="2" borderId="25" xfId="0" applyFill="1" applyBorder="1"/>
    <xf numFmtId="0" fontId="0" fillId="2" borderId="26" xfId="0" applyFill="1" applyBorder="1"/>
    <xf numFmtId="0" fontId="0" fillId="2" borderId="0" xfId="0" applyFill="1" applyBorder="1" applyAlignment="1">
      <alignment horizontal="justify" wrapText="1"/>
    </xf>
    <xf numFmtId="0" fontId="0" fillId="2" borderId="0" xfId="0" applyFill="1" applyBorder="1" applyAlignment="1">
      <alignment horizontal="center"/>
    </xf>
    <xf numFmtId="0" fontId="1" fillId="2" borderId="0" xfId="0" applyFont="1" applyFill="1" applyBorder="1" applyAlignment="1">
      <alignment horizontal="left"/>
    </xf>
    <xf numFmtId="0" fontId="0" fillId="2" borderId="7"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2" borderId="0" xfId="0" applyFill="1" applyBorder="1" applyAlignment="1">
      <alignment horizontal="center" wrapText="1"/>
    </xf>
    <xf numFmtId="0" fontId="0" fillId="2" borderId="20" xfId="0" applyFill="1" applyBorder="1" applyAlignment="1">
      <alignment horizontal="center"/>
    </xf>
    <xf numFmtId="0" fontId="1" fillId="2" borderId="0" xfId="0" applyFont="1" applyFill="1" applyBorder="1" applyAlignment="1">
      <alignment horizontal="center"/>
    </xf>
    <xf numFmtId="0" fontId="0" fillId="2" borderId="7" xfId="0" applyFont="1" applyFill="1" applyBorder="1" applyAlignment="1">
      <alignment horizontal="left"/>
    </xf>
    <xf numFmtId="0" fontId="0" fillId="2" borderId="0" xfId="0" applyFont="1" applyFill="1" applyBorder="1" applyAlignment="1">
      <alignment horizontal="left" vertical="center" wrapText="1"/>
    </xf>
    <xf numFmtId="0" fontId="1" fillId="2" borderId="7" xfId="0" applyFont="1" applyFill="1" applyBorder="1" applyAlignment="1">
      <alignment horizontal="center" wrapText="1"/>
    </xf>
    <xf numFmtId="0" fontId="1" fillId="2" borderId="7" xfId="0" applyFont="1" applyFill="1" applyBorder="1" applyAlignment="1">
      <alignment horizontal="center"/>
    </xf>
    <xf numFmtId="0" fontId="0" fillId="2" borderId="7" xfId="0" applyFill="1" applyBorder="1" applyAlignment="1">
      <alignment horizontal="center" wrapText="1"/>
    </xf>
    <xf numFmtId="0" fontId="0" fillId="2" borderId="14" xfId="0" applyFont="1" applyFill="1" applyBorder="1" applyAlignment="1" applyProtection="1">
      <alignment horizontal="center" wrapText="1"/>
    </xf>
    <xf numFmtId="0" fontId="0" fillId="2" borderId="7" xfId="0" applyFont="1" applyFill="1" applyBorder="1" applyAlignment="1" applyProtection="1">
      <alignment horizontal="center" wrapText="1"/>
    </xf>
    <xf numFmtId="0" fontId="1" fillId="2" borderId="11" xfId="0" applyFont="1" applyFill="1" applyBorder="1" applyAlignment="1" applyProtection="1">
      <alignment horizontal="center" wrapText="1"/>
    </xf>
    <xf numFmtId="0" fontId="1" fillId="2" borderId="12" xfId="0" applyFont="1" applyFill="1" applyBorder="1" applyAlignment="1" applyProtection="1">
      <alignment horizontal="center" wrapText="1"/>
    </xf>
    <xf numFmtId="0" fontId="1" fillId="2" borderId="15" xfId="0" applyFont="1" applyFill="1" applyBorder="1" applyAlignment="1" applyProtection="1">
      <alignment horizontal="center" wrapText="1"/>
    </xf>
    <xf numFmtId="0" fontId="1" fillId="2" borderId="9" xfId="0" applyFont="1" applyFill="1" applyBorder="1" applyAlignment="1" applyProtection="1">
      <alignment horizontal="center" wrapText="1"/>
    </xf>
    <xf numFmtId="0" fontId="1" fillId="2" borderId="0" xfId="0" applyFont="1" applyFill="1" applyBorder="1" applyAlignment="1" applyProtection="1">
      <alignment horizontal="center"/>
    </xf>
    <xf numFmtId="0" fontId="0" fillId="2" borderId="0" xfId="0" applyFill="1" applyBorder="1" applyAlignment="1" applyProtection="1">
      <alignment horizontal="left"/>
    </xf>
    <xf numFmtId="0" fontId="0" fillId="2" borderId="15" xfId="0" applyFont="1" applyFill="1" applyBorder="1" applyAlignment="1" applyProtection="1">
      <alignment horizontal="center" wrapText="1"/>
    </xf>
    <xf numFmtId="0" fontId="0" fillId="2" borderId="9" xfId="0" applyFont="1" applyFill="1" applyBorder="1" applyAlignment="1" applyProtection="1">
      <alignment horizontal="center" wrapText="1"/>
    </xf>
    <xf numFmtId="0" fontId="0" fillId="3" borderId="9" xfId="0" applyFont="1" applyFill="1" applyBorder="1" applyAlignment="1" applyProtection="1">
      <alignment horizontal="center"/>
      <protection locked="0"/>
    </xf>
    <xf numFmtId="0" fontId="0" fillId="2" borderId="5" xfId="0" applyFont="1" applyFill="1" applyBorder="1" applyAlignment="1" applyProtection="1">
      <alignment horizontal="center"/>
    </xf>
    <xf numFmtId="0" fontId="0" fillId="2" borderId="7" xfId="0" applyFont="1" applyFill="1" applyBorder="1" applyAlignment="1" applyProtection="1">
      <alignment horizontal="center"/>
    </xf>
    <xf numFmtId="0" fontId="0" fillId="3" borderId="7" xfId="0" applyFont="1" applyFill="1" applyBorder="1" applyAlignment="1" applyProtection="1">
      <alignment horizontal="center"/>
      <protection locked="0"/>
    </xf>
    <xf numFmtId="0" fontId="0" fillId="2" borderId="9" xfId="0" applyFont="1" applyFill="1" applyBorder="1" applyAlignment="1" applyProtection="1">
      <alignment horizontal="center"/>
    </xf>
    <xf numFmtId="0" fontId="1" fillId="2" borderId="12" xfId="0" applyFont="1" applyFill="1" applyBorder="1" applyAlignment="1" applyProtection="1">
      <alignment horizontal="center"/>
    </xf>
    <xf numFmtId="0" fontId="1" fillId="2" borderId="9" xfId="0" applyFont="1" applyFill="1" applyBorder="1" applyAlignment="1" applyProtection="1">
      <alignment horizontal="center"/>
    </xf>
    <xf numFmtId="0" fontId="0" fillId="2" borderId="17" xfId="0" applyFont="1" applyFill="1" applyBorder="1" applyAlignment="1" applyProtection="1">
      <alignment horizontal="center" wrapText="1"/>
    </xf>
    <xf numFmtId="0" fontId="0" fillId="2" borderId="5" xfId="0" applyFont="1" applyFill="1" applyBorder="1" applyAlignment="1" applyProtection="1">
      <alignment horizontal="center" wrapText="1"/>
    </xf>
    <xf numFmtId="0" fontId="1" fillId="3" borderId="16" xfId="0" applyFont="1" applyFill="1" applyBorder="1" applyAlignment="1" applyProtection="1">
      <alignment horizontal="left"/>
      <protection locked="0"/>
    </xf>
    <xf numFmtId="0" fontId="0" fillId="3" borderId="5" xfId="0" applyFont="1" applyFill="1" applyBorder="1" applyAlignment="1" applyProtection="1">
      <alignment horizontal="center"/>
      <protection locked="0"/>
    </xf>
    <xf numFmtId="0" fontId="0" fillId="3" borderId="5" xfId="0" applyFont="1" applyFill="1" applyBorder="1" applyAlignment="1" applyProtection="1">
      <alignment horizontal="center" wrapText="1"/>
      <protection locked="0"/>
    </xf>
    <xf numFmtId="0" fontId="0" fillId="3" borderId="6" xfId="0" applyFont="1" applyFill="1" applyBorder="1" applyAlignment="1" applyProtection="1">
      <alignment horizontal="center" wrapText="1"/>
      <protection locked="0"/>
    </xf>
    <xf numFmtId="165" fontId="0" fillId="3" borderId="16" xfId="0" applyNumberFormat="1" applyFill="1" applyBorder="1" applyAlignment="1" applyProtection="1">
      <alignment horizontal="left"/>
      <protection locked="0"/>
    </xf>
    <xf numFmtId="0" fontId="3" fillId="2" borderId="0" xfId="0" applyFont="1" applyFill="1" applyBorder="1" applyAlignment="1" applyProtection="1">
      <alignment horizontal="center" wrapText="1"/>
    </xf>
    <xf numFmtId="0" fontId="0" fillId="2" borderId="2" xfId="0" applyFill="1" applyBorder="1" applyAlignment="1" applyProtection="1">
      <alignment horizontal="center"/>
    </xf>
    <xf numFmtId="0" fontId="0" fillId="3" borderId="7" xfId="0" applyFont="1" applyFill="1" applyBorder="1" applyAlignment="1" applyProtection="1">
      <alignment horizontal="center" wrapText="1"/>
      <protection locked="0"/>
    </xf>
    <xf numFmtId="0" fontId="0" fillId="3" borderId="8" xfId="0" applyFont="1" applyFill="1" applyBorder="1" applyAlignment="1" applyProtection="1">
      <alignment horizontal="center" wrapText="1"/>
      <protection locked="0"/>
    </xf>
    <xf numFmtId="0" fontId="1" fillId="0" borderId="0" xfId="0" applyFont="1" applyAlignment="1">
      <alignment horizontal="center"/>
    </xf>
    <xf numFmtId="164" fontId="4" fillId="2" borderId="16" xfId="0" applyNumberFormat="1" applyFont="1" applyFill="1" applyBorder="1" applyAlignment="1" applyProtection="1">
      <alignment horizontal="center"/>
    </xf>
    <xf numFmtId="164" fontId="0" fillId="2" borderId="0" xfId="0" applyNumberFormat="1" applyFont="1" applyFill="1" applyBorder="1" applyAlignment="1" applyProtection="1">
      <alignment horizontal="right" indent="1"/>
    </xf>
    <xf numFmtId="166" fontId="0" fillId="2" borderId="16" xfId="0" applyNumberFormat="1" applyFill="1" applyBorder="1" applyAlignment="1" applyProtection="1">
      <alignment horizontal="center"/>
    </xf>
    <xf numFmtId="0" fontId="0" fillId="2" borderId="0" xfId="0" applyFill="1" applyBorder="1" applyAlignment="1" applyProtection="1">
      <alignment horizontal="right" indent="1"/>
    </xf>
    <xf numFmtId="0" fontId="0" fillId="2" borderId="18" xfId="0" applyFill="1" applyBorder="1" applyAlignment="1" applyProtection="1">
      <alignment horizontal="center"/>
    </xf>
    <xf numFmtId="0" fontId="0" fillId="2" borderId="0" xfId="0" applyFill="1" applyBorder="1" applyAlignment="1" applyProtection="1">
      <alignment horizontal="center"/>
    </xf>
    <xf numFmtId="0" fontId="0" fillId="3" borderId="9" xfId="0" applyFont="1" applyFill="1" applyBorder="1" applyAlignment="1" applyProtection="1">
      <alignment horizontal="center" wrapText="1"/>
      <protection locked="0"/>
    </xf>
    <xf numFmtId="0" fontId="0" fillId="3" borderId="10" xfId="0" applyFont="1" applyFill="1" applyBorder="1" applyAlignment="1" applyProtection="1">
      <alignment horizontal="center" wrapText="1"/>
      <protection locked="0"/>
    </xf>
    <xf numFmtId="0" fontId="0" fillId="2" borderId="21" xfId="0" applyFill="1" applyBorder="1" applyAlignment="1" applyProtection="1">
      <alignment horizontal="center"/>
    </xf>
    <xf numFmtId="0" fontId="0" fillId="2" borderId="23" xfId="0" applyFill="1" applyBorder="1" applyAlignment="1" applyProtection="1">
      <alignment horizontal="center"/>
    </xf>
    <xf numFmtId="0" fontId="0" fillId="2" borderId="26" xfId="0" applyFill="1" applyBorder="1" applyAlignment="1" applyProtection="1">
      <alignment horizontal="center"/>
    </xf>
    <xf numFmtId="0" fontId="0" fillId="2" borderId="20" xfId="0" applyFill="1" applyBorder="1" applyAlignment="1" applyProtection="1">
      <alignment horizontal="center"/>
    </xf>
    <xf numFmtId="164" fontId="0" fillId="2" borderId="0" xfId="0" applyNumberFormat="1" applyFill="1" applyBorder="1" applyAlignment="1" applyProtection="1">
      <alignment horizontal="center"/>
    </xf>
    <xf numFmtId="0" fontId="1" fillId="2" borderId="0" xfId="0" applyFont="1" applyFill="1" applyBorder="1" applyAlignment="1" applyProtection="1">
      <alignment horizontal="left"/>
    </xf>
    <xf numFmtId="0" fontId="1" fillId="2" borderId="3" xfId="0" applyFont="1" applyFill="1" applyBorder="1" applyAlignment="1" applyProtection="1">
      <alignment horizontal="center"/>
    </xf>
    <xf numFmtId="0" fontId="1" fillId="2" borderId="4" xfId="0" applyFont="1" applyFill="1" applyBorder="1" applyAlignment="1" applyProtection="1">
      <alignment horizontal="center"/>
    </xf>
    <xf numFmtId="0" fontId="0" fillId="2" borderId="14" xfId="0" applyFill="1" applyBorder="1" applyAlignment="1" applyProtection="1">
      <alignment horizontal="center"/>
    </xf>
    <xf numFmtId="0" fontId="0" fillId="2" borderId="7" xfId="0" applyFill="1" applyBorder="1" applyAlignment="1" applyProtection="1">
      <alignment horizontal="center"/>
    </xf>
    <xf numFmtId="0" fontId="0" fillId="3" borderId="7"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2" borderId="15" xfId="0" applyFill="1" applyBorder="1" applyAlignment="1" applyProtection="1">
      <alignment horizontal="center"/>
    </xf>
    <xf numFmtId="0" fontId="0" fillId="2" borderId="9" xfId="0" applyFill="1" applyBorder="1" applyAlignment="1" applyProtection="1">
      <alignment horizontal="center"/>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1" fillId="2" borderId="27" xfId="0" applyFont="1" applyFill="1" applyBorder="1" applyAlignment="1" applyProtection="1">
      <alignment horizontal="center"/>
    </xf>
    <xf numFmtId="0" fontId="1" fillId="2" borderId="28" xfId="0" applyFont="1" applyFill="1" applyBorder="1" applyAlignment="1" applyProtection="1">
      <alignment horizontal="center"/>
    </xf>
    <xf numFmtId="0" fontId="1" fillId="2" borderId="28" xfId="0" applyFont="1" applyFill="1" applyBorder="1" applyAlignment="1" applyProtection="1">
      <alignment horizontal="left"/>
    </xf>
    <xf numFmtId="0" fontId="1" fillId="2" borderId="29" xfId="0" applyFont="1" applyFill="1" applyBorder="1" applyAlignment="1" applyProtection="1">
      <alignment horizontal="left"/>
    </xf>
    <xf numFmtId="0" fontId="0" fillId="2" borderId="17" xfId="0" applyFill="1" applyBorder="1" applyAlignment="1" applyProtection="1">
      <alignment horizontal="center"/>
    </xf>
    <xf numFmtId="0" fontId="0" fillId="2" borderId="5" xfId="0" applyFill="1" applyBorder="1" applyAlignment="1" applyProtection="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2" borderId="19" xfId="0" applyFill="1" applyBorder="1" applyAlignment="1" applyProtection="1">
      <alignment horizontal="center"/>
    </xf>
    <xf numFmtId="0" fontId="0" fillId="2" borderId="22" xfId="0" applyFill="1" applyBorder="1" applyAlignment="1" applyProtection="1">
      <alignment horizontal="center"/>
    </xf>
    <xf numFmtId="0" fontId="0" fillId="2" borderId="24" xfId="0" applyFill="1" applyBorder="1" applyAlignment="1" applyProtection="1">
      <alignment horizontal="center"/>
    </xf>
    <xf numFmtId="0" fontId="0" fillId="2" borderId="25" xfId="0" applyFill="1" applyBorder="1" applyAlignment="1" applyProtection="1">
      <alignment horizontal="center"/>
    </xf>
    <xf numFmtId="0" fontId="3" fillId="2" borderId="0" xfId="0" applyFont="1" applyFill="1" applyBorder="1" applyAlignment="1" applyProtection="1">
      <alignment horizontal="left"/>
    </xf>
    <xf numFmtId="0" fontId="0" fillId="2" borderId="1" xfId="0" applyFill="1" applyBorder="1" applyAlignment="1" applyProtection="1">
      <alignment horizontal="center"/>
    </xf>
    <xf numFmtId="0" fontId="1" fillId="2" borderId="13" xfId="0" applyFont="1" applyFill="1" applyBorder="1" applyAlignment="1" applyProtection="1">
      <alignment horizontal="center" wrapText="1"/>
    </xf>
    <xf numFmtId="0" fontId="1" fillId="2" borderId="10" xfId="0" applyFont="1" applyFill="1" applyBorder="1" applyAlignment="1" applyProtection="1">
      <alignment horizontal="center" wrapText="1"/>
    </xf>
    <xf numFmtId="0" fontId="2" fillId="2" borderId="0" xfId="0" applyFont="1" applyFill="1" applyBorder="1" applyAlignment="1" applyProtection="1">
      <alignment horizontal="center"/>
    </xf>
    <xf numFmtId="0" fontId="0" fillId="2" borderId="0" xfId="0" applyFill="1" applyBorder="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furjanic/AppData/Local/Microsoft/Windows/Temporary%20Internet%20Files/Content.Outlook/OK2061DT/Tier%20II%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orms"/>
      <sheetName val="Values"/>
      <sheetName val="Nomenclature"/>
    </sheetNames>
    <sheetDataSet>
      <sheetData sheetId="0"/>
      <sheetData sheetId="1"/>
      <sheetData sheetId="2">
        <row r="9">
          <cell r="C9" t="str">
            <v>48-hr</v>
          </cell>
        </row>
        <row r="10">
          <cell r="B10" t="str">
            <v>x</v>
          </cell>
          <cell r="C10" t="str">
            <v>96-hr</v>
          </cell>
        </row>
        <row r="11">
          <cell r="C11" t="str">
            <v>Other</v>
          </cell>
        </row>
      </sheetData>
      <sheetData sheetId="3">
        <row r="2">
          <cell r="B2" t="str">
            <v>Genus</v>
          </cell>
        </row>
        <row r="3">
          <cell r="B3" t="str">
            <v>Ceriodaphnia</v>
          </cell>
        </row>
        <row r="4">
          <cell r="B4" t="str">
            <v>Daphnia</v>
          </cell>
        </row>
        <row r="5">
          <cell r="B5" t="str">
            <v>Lepomis</v>
          </cell>
        </row>
        <row r="6">
          <cell r="B6" t="str">
            <v>Oncorhynchus</v>
          </cell>
        </row>
        <row r="7">
          <cell r="B7" t="str">
            <v>Pimephales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0"/>
  <sheetViews>
    <sheetView tabSelected="1" workbookViewId="0">
      <selection activeCell="B4" sqref="B4:J4"/>
    </sheetView>
  </sheetViews>
  <sheetFormatPr defaultColWidth="0" defaultRowHeight="15" zeroHeight="1" x14ac:dyDescent="0.25"/>
  <cols>
    <col min="1" max="1" width="2.7109375" customWidth="1"/>
    <col min="2" max="10" width="9.140625" customWidth="1"/>
    <col min="11" max="11" width="2.7109375" customWidth="1"/>
    <col min="12" max="16384" width="9.140625" hidden="1"/>
  </cols>
  <sheetData>
    <row r="1" spans="1:11" ht="9" customHeight="1" thickTop="1" x14ac:dyDescent="0.25">
      <c r="A1" s="10"/>
      <c r="B1" s="26"/>
      <c r="C1" s="26"/>
      <c r="D1" s="26"/>
      <c r="E1" s="26"/>
      <c r="F1" s="26"/>
      <c r="G1" s="26"/>
      <c r="H1" s="26"/>
      <c r="I1" s="26"/>
      <c r="J1" s="26"/>
      <c r="K1" s="11"/>
    </row>
    <row r="2" spans="1:11" x14ac:dyDescent="0.25">
      <c r="A2" s="12"/>
      <c r="B2" s="27" t="s">
        <v>45</v>
      </c>
      <c r="C2" s="27"/>
      <c r="D2" s="27"/>
      <c r="E2" s="27"/>
      <c r="F2" s="27"/>
      <c r="G2" s="27"/>
      <c r="H2" s="27"/>
      <c r="I2" s="27"/>
      <c r="J2" s="27"/>
      <c r="K2" s="13"/>
    </row>
    <row r="3" spans="1:11" x14ac:dyDescent="0.25">
      <c r="A3" s="12"/>
      <c r="B3" s="27" t="s">
        <v>60</v>
      </c>
      <c r="C3" s="27"/>
      <c r="D3" s="27"/>
      <c r="E3" s="27"/>
      <c r="F3" s="27"/>
      <c r="G3" s="27"/>
      <c r="H3" s="27"/>
      <c r="I3" s="27"/>
      <c r="J3" s="27"/>
      <c r="K3" s="13"/>
    </row>
    <row r="4" spans="1:11" x14ac:dyDescent="0.25">
      <c r="A4" s="12"/>
      <c r="B4" s="21"/>
      <c r="C4" s="21"/>
      <c r="D4" s="21"/>
      <c r="E4" s="21"/>
      <c r="F4" s="21"/>
      <c r="G4" s="21"/>
      <c r="H4" s="21"/>
      <c r="I4" s="21"/>
      <c r="J4" s="21"/>
      <c r="K4" s="13"/>
    </row>
    <row r="5" spans="1:11" ht="15" customHeight="1" x14ac:dyDescent="0.25">
      <c r="A5" s="12"/>
      <c r="B5" s="103" t="s">
        <v>80</v>
      </c>
      <c r="C5" s="103"/>
      <c r="D5" s="103"/>
      <c r="E5" s="103"/>
      <c r="F5" s="103"/>
      <c r="G5" s="103"/>
      <c r="H5" s="103"/>
      <c r="I5" s="103"/>
      <c r="J5" s="103"/>
      <c r="K5" s="13"/>
    </row>
    <row r="6" spans="1:11" x14ac:dyDescent="0.25">
      <c r="A6" s="12"/>
      <c r="B6" s="103"/>
      <c r="C6" s="103"/>
      <c r="D6" s="103"/>
      <c r="E6" s="103"/>
      <c r="F6" s="103"/>
      <c r="G6" s="103"/>
      <c r="H6" s="103"/>
      <c r="I6" s="103"/>
      <c r="J6" s="103"/>
      <c r="K6" s="13"/>
    </row>
    <row r="7" spans="1:11" x14ac:dyDescent="0.25">
      <c r="A7" s="12"/>
      <c r="B7" s="103"/>
      <c r="C7" s="103"/>
      <c r="D7" s="103"/>
      <c r="E7" s="103"/>
      <c r="F7" s="103"/>
      <c r="G7" s="103"/>
      <c r="H7" s="103"/>
      <c r="I7" s="103"/>
      <c r="J7" s="103"/>
      <c r="K7" s="13"/>
    </row>
    <row r="8" spans="1:11" x14ac:dyDescent="0.25">
      <c r="A8" s="12"/>
      <c r="B8" s="103"/>
      <c r="C8" s="103"/>
      <c r="D8" s="103"/>
      <c r="E8" s="103"/>
      <c r="F8" s="103"/>
      <c r="G8" s="103"/>
      <c r="H8" s="103"/>
      <c r="I8" s="103"/>
      <c r="J8" s="103"/>
      <c r="K8" s="13"/>
    </row>
    <row r="9" spans="1:11" x14ac:dyDescent="0.25">
      <c r="A9" s="12"/>
      <c r="B9" s="103"/>
      <c r="C9" s="103"/>
      <c r="D9" s="103"/>
      <c r="E9" s="103"/>
      <c r="F9" s="103"/>
      <c r="G9" s="103"/>
      <c r="H9" s="103"/>
      <c r="I9" s="103"/>
      <c r="J9" s="103"/>
      <c r="K9" s="13"/>
    </row>
    <row r="10" spans="1:11" x14ac:dyDescent="0.25">
      <c r="A10" s="12"/>
      <c r="B10" s="103"/>
      <c r="C10" s="103"/>
      <c r="D10" s="103"/>
      <c r="E10" s="103"/>
      <c r="F10" s="103"/>
      <c r="G10" s="103"/>
      <c r="H10" s="103"/>
      <c r="I10" s="103"/>
      <c r="J10" s="103"/>
      <c r="K10" s="13"/>
    </row>
    <row r="11" spans="1:11" x14ac:dyDescent="0.25">
      <c r="A11" s="12"/>
      <c r="B11" s="21"/>
      <c r="C11" s="21"/>
      <c r="D11" s="21"/>
      <c r="E11" s="21"/>
      <c r="F11" s="21"/>
      <c r="G11" s="21"/>
      <c r="H11" s="21"/>
      <c r="I11" s="21"/>
      <c r="J11" s="21"/>
      <c r="K11" s="13"/>
    </row>
    <row r="12" spans="1:11" x14ac:dyDescent="0.25">
      <c r="A12" s="12"/>
      <c r="B12" s="20" t="s">
        <v>66</v>
      </c>
      <c r="C12" s="20"/>
      <c r="D12" s="20"/>
      <c r="E12" s="20"/>
      <c r="F12" s="20"/>
      <c r="G12" s="20"/>
      <c r="H12" s="20"/>
      <c r="I12" s="20"/>
      <c r="J12" s="20"/>
      <c r="K12" s="13"/>
    </row>
    <row r="13" spans="1:11" x14ac:dyDescent="0.25">
      <c r="A13" s="12"/>
      <c r="B13" s="20"/>
      <c r="C13" s="20"/>
      <c r="D13" s="20"/>
      <c r="E13" s="20"/>
      <c r="F13" s="20"/>
      <c r="G13" s="20"/>
      <c r="H13" s="20"/>
      <c r="I13" s="20"/>
      <c r="J13" s="20"/>
      <c r="K13" s="13"/>
    </row>
    <row r="14" spans="1:11" x14ac:dyDescent="0.25">
      <c r="A14" s="12"/>
      <c r="B14" s="20"/>
      <c r="C14" s="20"/>
      <c r="D14" s="20"/>
      <c r="E14" s="20"/>
      <c r="F14" s="20"/>
      <c r="G14" s="20"/>
      <c r="H14" s="20"/>
      <c r="I14" s="20"/>
      <c r="J14" s="20"/>
      <c r="K14" s="13"/>
    </row>
    <row r="15" spans="1:11" x14ac:dyDescent="0.25">
      <c r="A15" s="12"/>
      <c r="B15" s="20"/>
      <c r="C15" s="20"/>
      <c r="D15" s="20"/>
      <c r="E15" s="20"/>
      <c r="F15" s="20"/>
      <c r="G15" s="20"/>
      <c r="H15" s="20"/>
      <c r="I15" s="20"/>
      <c r="J15" s="20"/>
      <c r="K15" s="13"/>
    </row>
    <row r="16" spans="1:11" x14ac:dyDescent="0.25">
      <c r="A16" s="12"/>
      <c r="B16" s="20"/>
      <c r="C16" s="20"/>
      <c r="D16" s="20"/>
      <c r="E16" s="20"/>
      <c r="F16" s="20"/>
      <c r="G16" s="20"/>
      <c r="H16" s="20"/>
      <c r="I16" s="20"/>
      <c r="J16" s="20"/>
      <c r="K16" s="13"/>
    </row>
    <row r="17" spans="1:11" x14ac:dyDescent="0.25">
      <c r="A17" s="12"/>
      <c r="B17" s="21"/>
      <c r="C17" s="21"/>
      <c r="D17" s="21"/>
      <c r="E17" s="21"/>
      <c r="F17" s="21"/>
      <c r="G17" s="21"/>
      <c r="H17" s="21"/>
      <c r="I17" s="21"/>
      <c r="J17" s="21"/>
      <c r="K17" s="13"/>
    </row>
    <row r="18" spans="1:11" x14ac:dyDescent="0.25">
      <c r="A18" s="12"/>
      <c r="B18" s="14">
        <v>1</v>
      </c>
      <c r="C18" s="22" t="s">
        <v>65</v>
      </c>
      <c r="D18" s="22"/>
      <c r="E18" s="22"/>
      <c r="F18" s="22"/>
      <c r="G18" s="22"/>
      <c r="H18" s="22"/>
      <c r="I18" s="22"/>
      <c r="J18" s="5"/>
      <c r="K18" s="13"/>
    </row>
    <row r="19" spans="1:11" x14ac:dyDescent="0.25">
      <c r="A19" s="12"/>
      <c r="B19" s="21"/>
      <c r="C19" s="21"/>
      <c r="D19" s="21"/>
      <c r="E19" s="21"/>
      <c r="F19" s="21"/>
      <c r="G19" s="21"/>
      <c r="H19" s="21"/>
      <c r="I19" s="21"/>
      <c r="J19" s="21"/>
      <c r="K19" s="13"/>
    </row>
    <row r="20" spans="1:11" ht="15" customHeight="1" x14ac:dyDescent="0.25">
      <c r="A20" s="12"/>
      <c r="B20" s="21"/>
      <c r="C20" s="20" t="s">
        <v>76</v>
      </c>
      <c r="D20" s="20"/>
      <c r="E20" s="20"/>
      <c r="F20" s="20"/>
      <c r="G20" s="20"/>
      <c r="H20" s="20"/>
      <c r="I20" s="20"/>
      <c r="J20" s="20"/>
      <c r="K20" s="13"/>
    </row>
    <row r="21" spans="1:11" x14ac:dyDescent="0.25">
      <c r="A21" s="12"/>
      <c r="B21" s="21"/>
      <c r="C21" s="20"/>
      <c r="D21" s="20"/>
      <c r="E21" s="20"/>
      <c r="F21" s="20"/>
      <c r="G21" s="20"/>
      <c r="H21" s="20"/>
      <c r="I21" s="20"/>
      <c r="J21" s="20"/>
      <c r="K21" s="13"/>
    </row>
    <row r="22" spans="1:11" x14ac:dyDescent="0.25">
      <c r="A22" s="12"/>
      <c r="B22" s="21"/>
      <c r="C22" s="20"/>
      <c r="D22" s="20"/>
      <c r="E22" s="20"/>
      <c r="F22" s="20"/>
      <c r="G22" s="20"/>
      <c r="H22" s="20"/>
      <c r="I22" s="20"/>
      <c r="J22" s="20"/>
      <c r="K22" s="13"/>
    </row>
    <row r="23" spans="1:11" x14ac:dyDescent="0.25">
      <c r="A23" s="12"/>
      <c r="B23" s="21"/>
      <c r="C23" s="20"/>
      <c r="D23" s="20"/>
      <c r="E23" s="20"/>
      <c r="F23" s="20"/>
      <c r="G23" s="20"/>
      <c r="H23" s="20"/>
      <c r="I23" s="20"/>
      <c r="J23" s="20"/>
      <c r="K23" s="13"/>
    </row>
    <row r="24" spans="1:11" x14ac:dyDescent="0.25">
      <c r="A24" s="12"/>
      <c r="B24" s="21"/>
      <c r="C24" s="20"/>
      <c r="D24" s="20"/>
      <c r="E24" s="20"/>
      <c r="F24" s="20"/>
      <c r="G24" s="20"/>
      <c r="H24" s="20"/>
      <c r="I24" s="20"/>
      <c r="J24" s="20"/>
      <c r="K24" s="13"/>
    </row>
    <row r="25" spans="1:11" x14ac:dyDescent="0.25">
      <c r="A25" s="12"/>
      <c r="B25" s="21"/>
      <c r="C25" s="20"/>
      <c r="D25" s="20"/>
      <c r="E25" s="20"/>
      <c r="F25" s="20"/>
      <c r="G25" s="20"/>
      <c r="H25" s="20"/>
      <c r="I25" s="20"/>
      <c r="J25" s="20"/>
      <c r="K25" s="13"/>
    </row>
    <row r="26" spans="1:11" x14ac:dyDescent="0.25">
      <c r="A26" s="12"/>
      <c r="B26" s="21"/>
      <c r="C26" s="20"/>
      <c r="D26" s="20"/>
      <c r="E26" s="20"/>
      <c r="F26" s="20"/>
      <c r="G26" s="20"/>
      <c r="H26" s="20"/>
      <c r="I26" s="20"/>
      <c r="J26" s="20"/>
      <c r="K26" s="13"/>
    </row>
    <row r="27" spans="1:11" x14ac:dyDescent="0.25">
      <c r="A27" s="12"/>
      <c r="B27" s="21"/>
      <c r="C27" s="20"/>
      <c r="D27" s="20"/>
      <c r="E27" s="20"/>
      <c r="F27" s="20"/>
      <c r="G27" s="20"/>
      <c r="H27" s="20"/>
      <c r="I27" s="20"/>
      <c r="J27" s="20"/>
      <c r="K27" s="13"/>
    </row>
    <row r="28" spans="1:11" x14ac:dyDescent="0.25">
      <c r="A28" s="12"/>
      <c r="B28" s="14"/>
      <c r="C28" s="20"/>
      <c r="D28" s="20"/>
      <c r="E28" s="20"/>
      <c r="F28" s="20"/>
      <c r="G28" s="20"/>
      <c r="H28" s="20"/>
      <c r="I28" s="20"/>
      <c r="J28" s="20"/>
      <c r="K28" s="13"/>
    </row>
    <row r="29" spans="1:11" x14ac:dyDescent="0.25">
      <c r="A29" s="12"/>
      <c r="B29" s="14"/>
      <c r="C29" s="20"/>
      <c r="D29" s="20"/>
      <c r="E29" s="20"/>
      <c r="F29" s="20"/>
      <c r="G29" s="20"/>
      <c r="H29" s="20"/>
      <c r="I29" s="20"/>
      <c r="J29" s="20"/>
      <c r="K29" s="13"/>
    </row>
    <row r="30" spans="1:11" x14ac:dyDescent="0.25">
      <c r="A30" s="12"/>
      <c r="B30" s="14"/>
      <c r="C30" s="20"/>
      <c r="D30" s="20"/>
      <c r="E30" s="20"/>
      <c r="F30" s="20"/>
      <c r="G30" s="20"/>
      <c r="H30" s="20"/>
      <c r="I30" s="20"/>
      <c r="J30" s="20"/>
      <c r="K30" s="13"/>
    </row>
    <row r="31" spans="1:11" x14ac:dyDescent="0.25">
      <c r="A31" s="12"/>
      <c r="B31" s="14"/>
      <c r="C31" s="20"/>
      <c r="D31" s="20"/>
      <c r="E31" s="20"/>
      <c r="F31" s="20"/>
      <c r="G31" s="20"/>
      <c r="H31" s="20"/>
      <c r="I31" s="20"/>
      <c r="J31" s="20"/>
      <c r="K31" s="13"/>
    </row>
    <row r="32" spans="1:11" x14ac:dyDescent="0.25">
      <c r="A32" s="12"/>
      <c r="B32" s="14"/>
      <c r="C32" s="25"/>
      <c r="D32" s="25"/>
      <c r="E32" s="25"/>
      <c r="F32" s="25"/>
      <c r="G32" s="25"/>
      <c r="H32" s="25"/>
      <c r="I32" s="25"/>
      <c r="J32" s="25"/>
      <c r="K32" s="13"/>
    </row>
    <row r="33" spans="1:11" ht="15" customHeight="1" x14ac:dyDescent="0.25">
      <c r="A33" s="12"/>
      <c r="B33" s="14"/>
      <c r="C33" s="20" t="s">
        <v>67</v>
      </c>
      <c r="D33" s="20"/>
      <c r="E33" s="20"/>
      <c r="F33" s="20"/>
      <c r="G33" s="20"/>
      <c r="H33" s="20"/>
      <c r="I33" s="20"/>
      <c r="J33" s="20"/>
      <c r="K33" s="13"/>
    </row>
    <row r="34" spans="1:11" x14ac:dyDescent="0.25">
      <c r="A34" s="12"/>
      <c r="B34" s="14"/>
      <c r="C34" s="20"/>
      <c r="D34" s="20"/>
      <c r="E34" s="20"/>
      <c r="F34" s="20"/>
      <c r="G34" s="20"/>
      <c r="H34" s="20"/>
      <c r="I34" s="20"/>
      <c r="J34" s="20"/>
      <c r="K34" s="13"/>
    </row>
    <row r="35" spans="1:11" x14ac:dyDescent="0.25">
      <c r="A35" s="12"/>
      <c r="B35" s="14"/>
      <c r="C35" s="20"/>
      <c r="D35" s="20"/>
      <c r="E35" s="20"/>
      <c r="F35" s="20"/>
      <c r="G35" s="20"/>
      <c r="H35" s="20"/>
      <c r="I35" s="20"/>
      <c r="J35" s="20"/>
      <c r="K35" s="13"/>
    </row>
    <row r="36" spans="1:11" x14ac:dyDescent="0.25">
      <c r="A36" s="12"/>
      <c r="B36" s="14"/>
      <c r="C36" s="20"/>
      <c r="D36" s="20"/>
      <c r="E36" s="20"/>
      <c r="F36" s="20"/>
      <c r="G36" s="20"/>
      <c r="H36" s="20"/>
      <c r="I36" s="20"/>
      <c r="J36" s="20"/>
      <c r="K36" s="13"/>
    </row>
    <row r="37" spans="1:11" x14ac:dyDescent="0.25">
      <c r="A37" s="12"/>
      <c r="B37" s="14"/>
      <c r="C37" s="25"/>
      <c r="D37" s="25"/>
      <c r="E37" s="25"/>
      <c r="F37" s="25"/>
      <c r="G37" s="25"/>
      <c r="H37" s="25"/>
      <c r="I37" s="25"/>
      <c r="J37" s="25"/>
      <c r="K37" s="13"/>
    </row>
    <row r="38" spans="1:11" ht="15" customHeight="1" x14ac:dyDescent="0.25">
      <c r="A38" s="12"/>
      <c r="B38" s="14"/>
      <c r="C38" s="20" t="s">
        <v>68</v>
      </c>
      <c r="D38" s="20"/>
      <c r="E38" s="20"/>
      <c r="F38" s="20"/>
      <c r="G38" s="20"/>
      <c r="H38" s="20"/>
      <c r="I38" s="20"/>
      <c r="J38" s="20"/>
      <c r="K38" s="13"/>
    </row>
    <row r="39" spans="1:11" x14ac:dyDescent="0.25">
      <c r="A39" s="12"/>
      <c r="B39" s="14"/>
      <c r="C39" s="20"/>
      <c r="D39" s="20"/>
      <c r="E39" s="20"/>
      <c r="F39" s="20"/>
      <c r="G39" s="20"/>
      <c r="H39" s="20"/>
      <c r="I39" s="20"/>
      <c r="J39" s="20"/>
      <c r="K39" s="13"/>
    </row>
    <row r="40" spans="1:11" x14ac:dyDescent="0.25">
      <c r="A40" s="12"/>
      <c r="B40" s="14"/>
      <c r="C40" s="20"/>
      <c r="D40" s="20"/>
      <c r="E40" s="20"/>
      <c r="F40" s="20"/>
      <c r="G40" s="20"/>
      <c r="H40" s="20"/>
      <c r="I40" s="20"/>
      <c r="J40" s="20"/>
      <c r="K40" s="13"/>
    </row>
    <row r="41" spans="1:11" x14ac:dyDescent="0.25">
      <c r="A41" s="12"/>
      <c r="B41" s="14"/>
      <c r="C41" s="20"/>
      <c r="D41" s="20"/>
      <c r="E41" s="20"/>
      <c r="F41" s="20"/>
      <c r="G41" s="20"/>
      <c r="H41" s="20"/>
      <c r="I41" s="20"/>
      <c r="J41" s="20"/>
      <c r="K41" s="13"/>
    </row>
    <row r="42" spans="1:11" x14ac:dyDescent="0.25">
      <c r="A42" s="12"/>
      <c r="B42" s="14"/>
      <c r="C42" s="20"/>
      <c r="D42" s="20"/>
      <c r="E42" s="20"/>
      <c r="F42" s="20"/>
      <c r="G42" s="20"/>
      <c r="H42" s="20"/>
      <c r="I42" s="20"/>
      <c r="J42" s="20"/>
      <c r="K42" s="13"/>
    </row>
    <row r="43" spans="1:11" x14ac:dyDescent="0.25">
      <c r="A43" s="12"/>
      <c r="B43" s="14"/>
      <c r="C43" s="20"/>
      <c r="D43" s="20"/>
      <c r="E43" s="20"/>
      <c r="F43" s="20"/>
      <c r="G43" s="20"/>
      <c r="H43" s="20"/>
      <c r="I43" s="20"/>
      <c r="J43" s="20"/>
      <c r="K43" s="13"/>
    </row>
    <row r="44" spans="1:11" x14ac:dyDescent="0.25">
      <c r="A44" s="12"/>
      <c r="B44" s="14"/>
      <c r="C44" s="15"/>
      <c r="D44" s="15"/>
      <c r="E44" s="15"/>
      <c r="F44" s="15"/>
      <c r="G44" s="15"/>
      <c r="H44" s="15"/>
      <c r="I44" s="15"/>
      <c r="J44" s="15"/>
      <c r="K44" s="13"/>
    </row>
    <row r="45" spans="1:11" x14ac:dyDescent="0.25">
      <c r="A45" s="12"/>
      <c r="B45" s="14"/>
      <c r="C45" s="24" t="s">
        <v>61</v>
      </c>
      <c r="D45" s="24"/>
      <c r="E45" s="24"/>
      <c r="F45" s="24" t="s">
        <v>62</v>
      </c>
      <c r="G45" s="24"/>
      <c r="H45" s="24"/>
      <c r="I45" s="15"/>
      <c r="J45" s="15"/>
      <c r="K45" s="13"/>
    </row>
    <row r="46" spans="1:11" x14ac:dyDescent="0.25">
      <c r="A46" s="12"/>
      <c r="B46" s="14"/>
      <c r="C46" s="23">
        <v>1</v>
      </c>
      <c r="D46" s="23"/>
      <c r="E46" s="23"/>
      <c r="F46" s="23">
        <v>21.9</v>
      </c>
      <c r="G46" s="23"/>
      <c r="H46" s="23"/>
      <c r="I46" s="15"/>
      <c r="J46" s="15"/>
      <c r="K46" s="13"/>
    </row>
    <row r="47" spans="1:11" ht="30" customHeight="1" x14ac:dyDescent="0.25">
      <c r="A47" s="12"/>
      <c r="B47" s="14"/>
      <c r="C47" s="23" t="s">
        <v>63</v>
      </c>
      <c r="D47" s="23"/>
      <c r="E47" s="23"/>
      <c r="F47" s="23">
        <v>13</v>
      </c>
      <c r="G47" s="23"/>
      <c r="H47" s="23"/>
      <c r="I47" s="15"/>
      <c r="J47" s="15"/>
      <c r="K47" s="13"/>
    </row>
    <row r="48" spans="1:11" ht="30.75" customHeight="1" x14ac:dyDescent="0.25">
      <c r="A48" s="12"/>
      <c r="B48" s="14"/>
      <c r="C48" s="23" t="s">
        <v>64</v>
      </c>
      <c r="D48" s="23"/>
      <c r="E48" s="23"/>
      <c r="F48" s="23">
        <v>7.9</v>
      </c>
      <c r="G48" s="23"/>
      <c r="H48" s="23"/>
      <c r="I48" s="15"/>
      <c r="J48" s="15"/>
      <c r="K48" s="13"/>
    </row>
    <row r="49" spans="1:11" x14ac:dyDescent="0.25">
      <c r="A49" s="12"/>
      <c r="B49" s="14"/>
      <c r="C49" s="23">
        <v>3</v>
      </c>
      <c r="D49" s="23"/>
      <c r="E49" s="23"/>
      <c r="F49" s="23">
        <v>8</v>
      </c>
      <c r="G49" s="23"/>
      <c r="H49" s="23"/>
      <c r="I49" s="15"/>
      <c r="J49" s="15"/>
      <c r="K49" s="13"/>
    </row>
    <row r="50" spans="1:11" x14ac:dyDescent="0.25">
      <c r="A50" s="12"/>
      <c r="B50" s="14"/>
      <c r="C50" s="23">
        <v>4</v>
      </c>
      <c r="D50" s="23"/>
      <c r="E50" s="23"/>
      <c r="F50" s="23">
        <v>7</v>
      </c>
      <c r="G50" s="23"/>
      <c r="H50" s="23"/>
      <c r="I50" s="15"/>
      <c r="J50" s="15"/>
      <c r="K50" s="13"/>
    </row>
    <row r="51" spans="1:11" x14ac:dyDescent="0.25">
      <c r="A51" s="12"/>
      <c r="B51" s="14"/>
      <c r="C51" s="23">
        <v>5</v>
      </c>
      <c r="D51" s="23"/>
      <c r="E51" s="23"/>
      <c r="F51" s="23">
        <v>6.1</v>
      </c>
      <c r="G51" s="23"/>
      <c r="H51" s="23"/>
      <c r="I51" s="15"/>
      <c r="J51" s="15"/>
      <c r="K51" s="13"/>
    </row>
    <row r="52" spans="1:11" x14ac:dyDescent="0.25">
      <c r="A52" s="12"/>
      <c r="B52" s="14"/>
      <c r="C52" s="23">
        <v>6</v>
      </c>
      <c r="D52" s="23"/>
      <c r="E52" s="23"/>
      <c r="F52" s="23">
        <v>5.2</v>
      </c>
      <c r="G52" s="23"/>
      <c r="H52" s="23"/>
      <c r="I52" s="15"/>
      <c r="J52" s="15"/>
      <c r="K52" s="13"/>
    </row>
    <row r="53" spans="1:11" x14ac:dyDescent="0.25">
      <c r="A53" s="12"/>
      <c r="B53" s="14"/>
      <c r="C53" s="23">
        <v>7</v>
      </c>
      <c r="D53" s="23"/>
      <c r="E53" s="23"/>
      <c r="F53" s="23">
        <v>4.3</v>
      </c>
      <c r="G53" s="23"/>
      <c r="H53" s="23"/>
      <c r="I53" s="15"/>
      <c r="J53" s="15"/>
      <c r="K53" s="13"/>
    </row>
    <row r="54" spans="1:11" x14ac:dyDescent="0.25">
      <c r="A54" s="12"/>
      <c r="B54" s="14"/>
      <c r="C54" s="9"/>
      <c r="D54" s="9"/>
      <c r="E54" s="9"/>
      <c r="F54" s="9"/>
      <c r="G54" s="9"/>
      <c r="H54" s="9"/>
      <c r="I54" s="15"/>
      <c r="J54" s="15"/>
      <c r="K54" s="13"/>
    </row>
    <row r="55" spans="1:11" ht="15" customHeight="1" x14ac:dyDescent="0.25">
      <c r="A55" s="12"/>
      <c r="B55" s="14"/>
      <c r="C55" s="29" t="s">
        <v>69</v>
      </c>
      <c r="D55" s="29"/>
      <c r="E55" s="29"/>
      <c r="F55" s="29"/>
      <c r="G55" s="29"/>
      <c r="H55" s="29"/>
      <c r="I55" s="29"/>
      <c r="J55" s="29"/>
      <c r="K55" s="13"/>
    </row>
    <row r="56" spans="1:11" x14ac:dyDescent="0.25">
      <c r="A56" s="12"/>
      <c r="B56" s="14"/>
      <c r="C56" s="15"/>
      <c r="D56" s="15"/>
      <c r="E56" s="15"/>
      <c r="F56" s="15"/>
      <c r="G56" s="15"/>
      <c r="H56" s="15"/>
      <c r="I56" s="15"/>
      <c r="J56" s="15"/>
      <c r="K56" s="13"/>
    </row>
    <row r="57" spans="1:11" ht="15" customHeight="1" x14ac:dyDescent="0.25">
      <c r="A57" s="12"/>
      <c r="B57" s="14"/>
      <c r="C57" s="31" t="s">
        <v>43</v>
      </c>
      <c r="D57" s="31"/>
      <c r="E57" s="31"/>
      <c r="F57" s="31"/>
      <c r="G57" s="30" t="s">
        <v>70</v>
      </c>
      <c r="H57" s="30"/>
      <c r="I57" s="30"/>
      <c r="J57" s="30"/>
      <c r="K57" s="13"/>
    </row>
    <row r="58" spans="1:11" x14ac:dyDescent="0.25">
      <c r="A58" s="12"/>
      <c r="B58" s="14"/>
      <c r="C58" s="31"/>
      <c r="D58" s="31"/>
      <c r="E58" s="31"/>
      <c r="F58" s="31"/>
      <c r="G58" s="30"/>
      <c r="H58" s="30"/>
      <c r="I58" s="30"/>
      <c r="J58" s="30"/>
      <c r="K58" s="13"/>
    </row>
    <row r="59" spans="1:11" x14ac:dyDescent="0.25">
      <c r="A59" s="12"/>
      <c r="B59" s="14"/>
      <c r="C59" s="28" t="s">
        <v>3</v>
      </c>
      <c r="D59" s="28"/>
      <c r="E59" s="28"/>
      <c r="F59" s="28"/>
      <c r="G59" s="32" t="s">
        <v>30</v>
      </c>
      <c r="H59" s="32"/>
      <c r="I59" s="32"/>
      <c r="J59" s="32"/>
      <c r="K59" s="13"/>
    </row>
    <row r="60" spans="1:11" x14ac:dyDescent="0.25">
      <c r="A60" s="12"/>
      <c r="B60" s="14"/>
      <c r="C60" s="28" t="s">
        <v>4</v>
      </c>
      <c r="D60" s="28"/>
      <c r="E60" s="28"/>
      <c r="F60" s="28"/>
      <c r="G60" s="32" t="s">
        <v>71</v>
      </c>
      <c r="H60" s="32"/>
      <c r="I60" s="32"/>
      <c r="J60" s="32"/>
      <c r="K60" s="13"/>
    </row>
    <row r="61" spans="1:11" ht="27.75" customHeight="1" x14ac:dyDescent="0.25">
      <c r="A61" s="12"/>
      <c r="B61" s="14"/>
      <c r="C61" s="28" t="s">
        <v>6</v>
      </c>
      <c r="D61" s="28"/>
      <c r="E61" s="28"/>
      <c r="F61" s="28"/>
      <c r="G61" s="32" t="s">
        <v>72</v>
      </c>
      <c r="H61" s="32"/>
      <c r="I61" s="32"/>
      <c r="J61" s="32"/>
      <c r="K61" s="13"/>
    </row>
    <row r="62" spans="1:11" ht="26.25" customHeight="1" x14ac:dyDescent="0.25">
      <c r="A62" s="12"/>
      <c r="B62" s="14"/>
      <c r="C62" s="28" t="s">
        <v>7</v>
      </c>
      <c r="D62" s="28"/>
      <c r="E62" s="28"/>
      <c r="F62" s="28"/>
      <c r="G62" s="32" t="s">
        <v>73</v>
      </c>
      <c r="H62" s="32"/>
      <c r="I62" s="32"/>
      <c r="J62" s="32"/>
      <c r="K62" s="13"/>
    </row>
    <row r="63" spans="1:11" x14ac:dyDescent="0.25">
      <c r="A63" s="12"/>
      <c r="B63" s="14"/>
      <c r="C63" s="28" t="s">
        <v>8</v>
      </c>
      <c r="D63" s="28"/>
      <c r="E63" s="28"/>
      <c r="F63" s="28"/>
      <c r="G63" s="32" t="s">
        <v>74</v>
      </c>
      <c r="H63" s="32"/>
      <c r="I63" s="32"/>
      <c r="J63" s="32"/>
      <c r="K63" s="13"/>
    </row>
    <row r="64" spans="1:11" x14ac:dyDescent="0.25">
      <c r="A64" s="12"/>
      <c r="B64" s="14"/>
      <c r="C64" s="28" t="s">
        <v>10</v>
      </c>
      <c r="D64" s="28"/>
      <c r="E64" s="28"/>
      <c r="F64" s="28"/>
      <c r="G64" s="32" t="s">
        <v>74</v>
      </c>
      <c r="H64" s="32"/>
      <c r="I64" s="32"/>
      <c r="J64" s="32"/>
      <c r="K64" s="13"/>
    </row>
    <row r="65" spans="1:11" x14ac:dyDescent="0.25">
      <c r="A65" s="12"/>
      <c r="B65" s="14"/>
      <c r="C65" s="28" t="s">
        <v>11</v>
      </c>
      <c r="D65" s="28"/>
      <c r="E65" s="28"/>
      <c r="F65" s="28"/>
      <c r="G65" s="32" t="s">
        <v>74</v>
      </c>
      <c r="H65" s="32"/>
      <c r="I65" s="32"/>
      <c r="J65" s="32"/>
      <c r="K65" s="13"/>
    </row>
    <row r="66" spans="1:11" x14ac:dyDescent="0.25">
      <c r="A66" s="12"/>
      <c r="B66" s="14"/>
      <c r="C66" s="28" t="s">
        <v>12</v>
      </c>
      <c r="D66" s="28"/>
      <c r="E66" s="28"/>
      <c r="F66" s="28"/>
      <c r="G66" s="32" t="s">
        <v>74</v>
      </c>
      <c r="H66" s="32"/>
      <c r="I66" s="32"/>
      <c r="J66" s="32"/>
      <c r="K66" s="13"/>
    </row>
    <row r="67" spans="1:11" x14ac:dyDescent="0.25">
      <c r="A67" s="12"/>
      <c r="B67" s="14"/>
      <c r="C67" s="15"/>
      <c r="D67" s="15"/>
      <c r="E67" s="15"/>
      <c r="F67" s="15"/>
      <c r="G67" s="15"/>
      <c r="H67" s="15"/>
      <c r="I67" s="15"/>
      <c r="J67" s="15"/>
      <c r="K67" s="13"/>
    </row>
    <row r="68" spans="1:11" ht="15" customHeight="1" x14ac:dyDescent="0.25">
      <c r="A68" s="12"/>
      <c r="B68" s="14"/>
      <c r="C68" s="20" t="s">
        <v>75</v>
      </c>
      <c r="D68" s="20"/>
      <c r="E68" s="20"/>
      <c r="F68" s="20"/>
      <c r="G68" s="20"/>
      <c r="H68" s="20"/>
      <c r="I68" s="20"/>
      <c r="J68" s="20"/>
      <c r="K68" s="13"/>
    </row>
    <row r="69" spans="1:11" x14ac:dyDescent="0.25">
      <c r="A69" s="12"/>
      <c r="B69" s="14"/>
      <c r="C69" s="20"/>
      <c r="D69" s="20"/>
      <c r="E69" s="20"/>
      <c r="F69" s="20"/>
      <c r="G69" s="20"/>
      <c r="H69" s="20"/>
      <c r="I69" s="20"/>
      <c r="J69" s="20"/>
      <c r="K69" s="13"/>
    </row>
    <row r="70" spans="1:11" x14ac:dyDescent="0.25">
      <c r="A70" s="12"/>
      <c r="B70" s="21"/>
      <c r="C70" s="21"/>
      <c r="D70" s="21"/>
      <c r="E70" s="21"/>
      <c r="F70" s="21"/>
      <c r="G70" s="21"/>
      <c r="H70" s="21"/>
      <c r="I70" s="21"/>
      <c r="J70" s="14"/>
      <c r="K70" s="13"/>
    </row>
    <row r="71" spans="1:11" x14ac:dyDescent="0.25">
      <c r="A71" s="12"/>
      <c r="B71" s="14">
        <v>2</v>
      </c>
      <c r="C71" s="16" t="s">
        <v>77</v>
      </c>
      <c r="D71" s="5"/>
      <c r="E71" s="5"/>
      <c r="F71" s="5"/>
      <c r="G71" s="5"/>
      <c r="H71" s="5"/>
      <c r="I71" s="5"/>
      <c r="J71" s="5"/>
      <c r="K71" s="13"/>
    </row>
    <row r="72" spans="1:11" x14ac:dyDescent="0.25">
      <c r="A72" s="12"/>
      <c r="B72" s="5"/>
      <c r="C72" s="21"/>
      <c r="D72" s="21"/>
      <c r="E72" s="21"/>
      <c r="F72" s="21"/>
      <c r="G72" s="21"/>
      <c r="H72" s="21"/>
      <c r="I72" s="21"/>
      <c r="J72" s="21"/>
      <c r="K72" s="13"/>
    </row>
    <row r="73" spans="1:11" ht="15" customHeight="1" x14ac:dyDescent="0.25">
      <c r="A73" s="12"/>
      <c r="B73" s="5"/>
      <c r="C73" s="20" t="s">
        <v>79</v>
      </c>
      <c r="D73" s="20"/>
      <c r="E73" s="20"/>
      <c r="F73" s="20"/>
      <c r="G73" s="20"/>
      <c r="H73" s="20"/>
      <c r="I73" s="20"/>
      <c r="J73" s="20"/>
      <c r="K73" s="13"/>
    </row>
    <row r="74" spans="1:11" x14ac:dyDescent="0.25">
      <c r="A74" s="12"/>
      <c r="B74" s="5"/>
      <c r="C74" s="20"/>
      <c r="D74" s="20"/>
      <c r="E74" s="20"/>
      <c r="F74" s="20"/>
      <c r="G74" s="20"/>
      <c r="H74" s="20"/>
      <c r="I74" s="20"/>
      <c r="J74" s="20"/>
      <c r="K74" s="13"/>
    </row>
    <row r="75" spans="1:11" x14ac:dyDescent="0.25">
      <c r="A75" s="12"/>
      <c r="B75" s="5"/>
      <c r="C75" s="20"/>
      <c r="D75" s="20"/>
      <c r="E75" s="20"/>
      <c r="F75" s="20"/>
      <c r="G75" s="20"/>
      <c r="H75" s="20"/>
      <c r="I75" s="20"/>
      <c r="J75" s="20"/>
      <c r="K75" s="13"/>
    </row>
    <row r="76" spans="1:11" x14ac:dyDescent="0.25">
      <c r="A76" s="12"/>
      <c r="B76" s="5"/>
      <c r="C76" s="20"/>
      <c r="D76" s="20"/>
      <c r="E76" s="20"/>
      <c r="F76" s="20"/>
      <c r="G76" s="20"/>
      <c r="H76" s="20"/>
      <c r="I76" s="20"/>
      <c r="J76" s="20"/>
      <c r="K76" s="13"/>
    </row>
    <row r="77" spans="1:11" x14ac:dyDescent="0.25">
      <c r="A77" s="12"/>
      <c r="B77" s="5"/>
      <c r="C77" s="20"/>
      <c r="D77" s="20"/>
      <c r="E77" s="20"/>
      <c r="F77" s="20"/>
      <c r="G77" s="20"/>
      <c r="H77" s="20"/>
      <c r="I77" s="20"/>
      <c r="J77" s="20"/>
      <c r="K77" s="13"/>
    </row>
    <row r="78" spans="1:11" x14ac:dyDescent="0.25">
      <c r="A78" s="12"/>
      <c r="B78" s="5"/>
      <c r="C78" s="20"/>
      <c r="D78" s="20"/>
      <c r="E78" s="20"/>
      <c r="F78" s="20"/>
      <c r="G78" s="20"/>
      <c r="H78" s="20"/>
      <c r="I78" s="20"/>
      <c r="J78" s="20"/>
      <c r="K78" s="13"/>
    </row>
    <row r="79" spans="1:11" x14ac:dyDescent="0.25">
      <c r="A79" s="12"/>
      <c r="B79" s="5"/>
      <c r="C79" s="20"/>
      <c r="D79" s="20"/>
      <c r="E79" s="20"/>
      <c r="F79" s="20"/>
      <c r="G79" s="20"/>
      <c r="H79" s="20"/>
      <c r="I79" s="20"/>
      <c r="J79" s="20"/>
      <c r="K79" s="13"/>
    </row>
    <row r="80" spans="1:11" x14ac:dyDescent="0.25">
      <c r="A80" s="12"/>
      <c r="B80" s="5"/>
      <c r="C80" s="20"/>
      <c r="D80" s="20"/>
      <c r="E80" s="20"/>
      <c r="F80" s="20"/>
      <c r="G80" s="20"/>
      <c r="H80" s="20"/>
      <c r="I80" s="20"/>
      <c r="J80" s="20"/>
      <c r="K80" s="13"/>
    </row>
    <row r="81" spans="1:11" x14ac:dyDescent="0.25">
      <c r="A81" s="12"/>
      <c r="B81" s="5"/>
      <c r="C81" s="20"/>
      <c r="D81" s="20"/>
      <c r="E81" s="20"/>
      <c r="F81" s="20"/>
      <c r="G81" s="20"/>
      <c r="H81" s="20"/>
      <c r="I81" s="20"/>
      <c r="J81" s="20"/>
      <c r="K81" s="13"/>
    </row>
    <row r="82" spans="1:11" x14ac:dyDescent="0.25">
      <c r="A82" s="12"/>
      <c r="B82" s="5"/>
      <c r="C82" s="20"/>
      <c r="D82" s="20"/>
      <c r="E82" s="20"/>
      <c r="F82" s="20"/>
      <c r="G82" s="20"/>
      <c r="H82" s="20"/>
      <c r="I82" s="20"/>
      <c r="J82" s="20"/>
      <c r="K82" s="13"/>
    </row>
    <row r="83" spans="1:11" x14ac:dyDescent="0.25">
      <c r="A83" s="12"/>
      <c r="B83" s="5"/>
      <c r="C83" s="20"/>
      <c r="D83" s="20"/>
      <c r="E83" s="20"/>
      <c r="F83" s="20"/>
      <c r="G83" s="20"/>
      <c r="H83" s="20"/>
      <c r="I83" s="20"/>
      <c r="J83" s="20"/>
      <c r="K83" s="13"/>
    </row>
    <row r="84" spans="1:11" x14ac:dyDescent="0.25">
      <c r="A84" s="12"/>
      <c r="B84" s="5"/>
      <c r="C84" s="5"/>
      <c r="D84" s="5"/>
      <c r="E84" s="5"/>
      <c r="F84" s="5"/>
      <c r="G84" s="5"/>
      <c r="H84" s="5"/>
      <c r="I84" s="5"/>
      <c r="J84" s="5"/>
      <c r="K84" s="13"/>
    </row>
    <row r="85" spans="1:11" x14ac:dyDescent="0.25">
      <c r="A85" s="12"/>
      <c r="B85" s="5"/>
      <c r="C85" s="5" t="s">
        <v>78</v>
      </c>
      <c r="D85" s="5"/>
      <c r="E85" s="5"/>
      <c r="F85" s="5"/>
      <c r="G85" s="5"/>
      <c r="H85" s="5"/>
      <c r="I85" s="5"/>
      <c r="J85" s="5"/>
      <c r="K85" s="13"/>
    </row>
    <row r="86" spans="1:11" ht="15.75" thickBot="1" x14ac:dyDescent="0.3">
      <c r="A86" s="17"/>
      <c r="B86" s="18"/>
      <c r="C86" s="18"/>
      <c r="D86" s="18"/>
      <c r="E86" s="18"/>
      <c r="F86" s="18"/>
      <c r="G86" s="18"/>
      <c r="H86" s="18"/>
      <c r="I86" s="18"/>
      <c r="J86" s="18"/>
      <c r="K86" s="19"/>
    </row>
    <row r="87" spans="1:11" ht="15.75" hidden="1" thickTop="1" x14ac:dyDescent="0.25"/>
    <row r="88" spans="1:11" hidden="1" x14ac:dyDescent="0.25"/>
    <row r="89" spans="1:11" hidden="1" x14ac:dyDescent="0.25"/>
    <row r="90" spans="1:11" hidden="1" x14ac:dyDescent="0.25"/>
  </sheetData>
  <sheetProtection password="CC1D" sheet="1" objects="1" scenarios="1" selectLockedCells="1" selectUnlockedCells="1"/>
  <mergeCells count="57">
    <mergeCell ref="C72:J72"/>
    <mergeCell ref="G57:J58"/>
    <mergeCell ref="C57:F58"/>
    <mergeCell ref="C68:J69"/>
    <mergeCell ref="C20:J31"/>
    <mergeCell ref="C66:F66"/>
    <mergeCell ref="G59:J59"/>
    <mergeCell ref="G60:J60"/>
    <mergeCell ref="G61:J61"/>
    <mergeCell ref="G62:J62"/>
    <mergeCell ref="G63:J63"/>
    <mergeCell ref="G64:J64"/>
    <mergeCell ref="G65:J65"/>
    <mergeCell ref="G66:J66"/>
    <mergeCell ref="C60:F60"/>
    <mergeCell ref="C61:F61"/>
    <mergeCell ref="C62:F62"/>
    <mergeCell ref="C63:F63"/>
    <mergeCell ref="C64:F64"/>
    <mergeCell ref="C65:F65"/>
    <mergeCell ref="C33:J36"/>
    <mergeCell ref="C52:E52"/>
    <mergeCell ref="F52:H52"/>
    <mergeCell ref="C53:E53"/>
    <mergeCell ref="F53:H53"/>
    <mergeCell ref="C55:J55"/>
    <mergeCell ref="C59:F59"/>
    <mergeCell ref="C49:E49"/>
    <mergeCell ref="F49:H49"/>
    <mergeCell ref="C50:E50"/>
    <mergeCell ref="F50:H50"/>
    <mergeCell ref="C51:E51"/>
    <mergeCell ref="F48:H48"/>
    <mergeCell ref="C32:J32"/>
    <mergeCell ref="C37:J37"/>
    <mergeCell ref="C38:J43"/>
    <mergeCell ref="B1:J1"/>
    <mergeCell ref="B2:J2"/>
    <mergeCell ref="B3:J3"/>
    <mergeCell ref="B4:J4"/>
    <mergeCell ref="B5:J10"/>
    <mergeCell ref="C73:J83"/>
    <mergeCell ref="B20:B27"/>
    <mergeCell ref="B70:I70"/>
    <mergeCell ref="B11:J11"/>
    <mergeCell ref="B12:J16"/>
    <mergeCell ref="B17:J17"/>
    <mergeCell ref="C18:I18"/>
    <mergeCell ref="B19:J19"/>
    <mergeCell ref="F51:H51"/>
    <mergeCell ref="C45:E45"/>
    <mergeCell ref="F45:H45"/>
    <mergeCell ref="C46:E46"/>
    <mergeCell ref="F46:H46"/>
    <mergeCell ref="C47:E47"/>
    <mergeCell ref="F47:H47"/>
    <mergeCell ref="C48:E4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2"/>
  <sheetViews>
    <sheetView workbookViewId="0">
      <selection activeCell="I4" sqref="I4:X4"/>
    </sheetView>
  </sheetViews>
  <sheetFormatPr defaultColWidth="0" defaultRowHeight="15" zeroHeight="1" x14ac:dyDescent="0.25"/>
  <cols>
    <col min="1" max="1" width="2.7109375" customWidth="1"/>
    <col min="2" max="24" width="3.7109375" customWidth="1"/>
    <col min="25" max="25" width="2.7109375" customWidth="1"/>
    <col min="26" max="26" width="33" style="1" hidden="1" customWidth="1"/>
    <col min="27" max="30" width="17.140625" style="1" hidden="1" customWidth="1"/>
    <col min="31" max="31" width="11.42578125" hidden="1" customWidth="1"/>
    <col min="32" max="32" width="16.7109375" hidden="1" customWidth="1"/>
    <col min="33" max="33" width="14.5703125" hidden="1" customWidth="1"/>
    <col min="34" max="34" width="18.5703125" style="1" hidden="1" customWidth="1"/>
    <col min="35" max="35" width="13.5703125" style="1" hidden="1" customWidth="1"/>
    <col min="36" max="36" width="14.5703125" style="1" hidden="1" customWidth="1"/>
    <col min="37" max="37" width="9.140625" hidden="1" customWidth="1"/>
    <col min="38" max="16384" width="9.140625" hidden="1"/>
  </cols>
  <sheetData>
    <row r="1" spans="1:37" ht="9" customHeight="1" thickTop="1" x14ac:dyDescent="0.25">
      <c r="A1" s="94"/>
      <c r="B1" s="73"/>
      <c r="C1" s="73"/>
      <c r="D1" s="73"/>
      <c r="E1" s="73"/>
      <c r="F1" s="73"/>
      <c r="G1" s="73"/>
      <c r="H1" s="73"/>
      <c r="I1" s="73"/>
      <c r="J1" s="73"/>
      <c r="K1" s="73"/>
      <c r="L1" s="73"/>
      <c r="M1" s="73"/>
      <c r="N1" s="73"/>
      <c r="O1" s="73"/>
      <c r="P1" s="73"/>
      <c r="Q1" s="73"/>
      <c r="R1" s="73"/>
      <c r="S1" s="73"/>
      <c r="T1" s="73"/>
      <c r="U1" s="73"/>
      <c r="V1" s="73"/>
      <c r="W1" s="73"/>
      <c r="X1" s="73"/>
      <c r="Y1" s="70"/>
    </row>
    <row r="2" spans="1:37" ht="15.75" x14ac:dyDescent="0.25">
      <c r="A2" s="95"/>
      <c r="B2" s="102" t="s">
        <v>45</v>
      </c>
      <c r="C2" s="102"/>
      <c r="D2" s="102"/>
      <c r="E2" s="102"/>
      <c r="F2" s="102"/>
      <c r="G2" s="102"/>
      <c r="H2" s="102"/>
      <c r="I2" s="102"/>
      <c r="J2" s="102"/>
      <c r="K2" s="102"/>
      <c r="L2" s="102"/>
      <c r="M2" s="102"/>
      <c r="N2" s="102"/>
      <c r="O2" s="102"/>
      <c r="P2" s="102"/>
      <c r="Q2" s="102"/>
      <c r="R2" s="102"/>
      <c r="S2" s="102"/>
      <c r="T2" s="102"/>
      <c r="U2" s="102"/>
      <c r="V2" s="102"/>
      <c r="W2" s="102"/>
      <c r="X2" s="102"/>
      <c r="Y2" s="71"/>
    </row>
    <row r="3" spans="1:37" x14ac:dyDescent="0.25">
      <c r="A3" s="95"/>
      <c r="B3" s="67"/>
      <c r="C3" s="67"/>
      <c r="D3" s="67"/>
      <c r="E3" s="67"/>
      <c r="F3" s="67"/>
      <c r="G3" s="67"/>
      <c r="H3" s="67"/>
      <c r="I3" s="67"/>
      <c r="J3" s="67"/>
      <c r="K3" s="67"/>
      <c r="L3" s="67"/>
      <c r="M3" s="67"/>
      <c r="N3" s="67"/>
      <c r="O3" s="67"/>
      <c r="P3" s="67"/>
      <c r="Q3" s="67"/>
      <c r="R3" s="67"/>
      <c r="S3" s="67"/>
      <c r="T3" s="67"/>
      <c r="U3" s="67"/>
      <c r="V3" s="67"/>
      <c r="W3" s="67"/>
      <c r="X3" s="67"/>
      <c r="Y3" s="71"/>
    </row>
    <row r="4" spans="1:37" x14ac:dyDescent="0.25">
      <c r="A4" s="95"/>
      <c r="B4" s="40" t="s">
        <v>17</v>
      </c>
      <c r="C4" s="40"/>
      <c r="D4" s="40"/>
      <c r="E4" s="40"/>
      <c r="F4" s="40"/>
      <c r="G4" s="40"/>
      <c r="H4" s="40"/>
      <c r="I4" s="52"/>
      <c r="J4" s="52"/>
      <c r="K4" s="52"/>
      <c r="L4" s="52"/>
      <c r="M4" s="52"/>
      <c r="N4" s="52"/>
      <c r="O4" s="52"/>
      <c r="P4" s="52"/>
      <c r="Q4" s="52"/>
      <c r="R4" s="52"/>
      <c r="S4" s="52"/>
      <c r="T4" s="52"/>
      <c r="U4" s="52"/>
      <c r="V4" s="52"/>
      <c r="W4" s="52"/>
      <c r="X4" s="52"/>
      <c r="Y4" s="71"/>
    </row>
    <row r="5" spans="1:37" x14ac:dyDescent="0.25">
      <c r="A5" s="95"/>
      <c r="B5" s="67"/>
      <c r="C5" s="67"/>
      <c r="D5" s="67"/>
      <c r="E5" s="67"/>
      <c r="F5" s="67"/>
      <c r="G5" s="67"/>
      <c r="H5" s="67"/>
      <c r="I5" s="67"/>
      <c r="J5" s="67"/>
      <c r="K5" s="67"/>
      <c r="L5" s="67"/>
      <c r="M5" s="67"/>
      <c r="N5" s="67"/>
      <c r="O5" s="67"/>
      <c r="P5" s="67"/>
      <c r="Q5" s="67"/>
      <c r="R5" s="67"/>
      <c r="S5" s="67"/>
      <c r="T5" s="67"/>
      <c r="U5" s="67"/>
      <c r="V5" s="67"/>
      <c r="W5" s="67"/>
      <c r="X5" s="67"/>
      <c r="Y5" s="71"/>
    </row>
    <row r="6" spans="1:37" x14ac:dyDescent="0.25">
      <c r="A6" s="95"/>
      <c r="B6" s="6" t="s">
        <v>9</v>
      </c>
      <c r="C6" s="6"/>
      <c r="D6" s="6"/>
      <c r="E6" s="6"/>
      <c r="F6" s="52"/>
      <c r="G6" s="52"/>
      <c r="H6" s="52"/>
      <c r="I6" s="52"/>
      <c r="J6" s="52"/>
      <c r="K6" s="52"/>
      <c r="L6" s="6"/>
      <c r="M6" s="6"/>
      <c r="N6" s="40" t="s">
        <v>1</v>
      </c>
      <c r="O6" s="40"/>
      <c r="P6" s="40"/>
      <c r="Q6" s="52"/>
      <c r="R6" s="52"/>
      <c r="S6" s="52"/>
      <c r="T6" s="52"/>
      <c r="U6" s="52"/>
      <c r="V6" s="52"/>
      <c r="W6" s="52"/>
      <c r="X6" s="52"/>
      <c r="Y6" s="71"/>
    </row>
    <row r="7" spans="1:37" x14ac:dyDescent="0.25">
      <c r="A7" s="95"/>
      <c r="B7" s="67"/>
      <c r="C7" s="67"/>
      <c r="D7" s="67"/>
      <c r="E7" s="67"/>
      <c r="F7" s="67"/>
      <c r="G7" s="67"/>
      <c r="H7" s="67"/>
      <c r="I7" s="67"/>
      <c r="J7" s="67"/>
      <c r="K7" s="67"/>
      <c r="L7" s="67"/>
      <c r="M7" s="67"/>
      <c r="N7" s="67"/>
      <c r="O7" s="67"/>
      <c r="P7" s="67"/>
      <c r="Q7" s="67"/>
      <c r="R7" s="67"/>
      <c r="S7" s="67"/>
      <c r="T7" s="67"/>
      <c r="U7" s="67"/>
      <c r="V7" s="67"/>
      <c r="W7" s="67"/>
      <c r="X7" s="67"/>
      <c r="Y7" s="71"/>
    </row>
    <row r="8" spans="1:37" x14ac:dyDescent="0.25">
      <c r="A8" s="95"/>
      <c r="B8" s="6" t="s">
        <v>5</v>
      </c>
      <c r="C8" s="6"/>
      <c r="D8" s="6"/>
      <c r="E8" s="52"/>
      <c r="F8" s="52"/>
      <c r="G8" s="52"/>
      <c r="H8" s="52"/>
      <c r="I8" s="52"/>
      <c r="J8" s="52"/>
      <c r="K8" s="52"/>
      <c r="L8" s="52"/>
      <c r="M8" s="52"/>
      <c r="N8" s="52"/>
      <c r="O8" s="52"/>
      <c r="P8" s="6"/>
      <c r="Q8" s="40" t="s">
        <v>2</v>
      </c>
      <c r="R8" s="40"/>
      <c r="S8" s="56"/>
      <c r="T8" s="56"/>
      <c r="U8" s="56"/>
      <c r="V8" s="56"/>
      <c r="W8" s="56"/>
      <c r="X8" s="56"/>
      <c r="Y8" s="71"/>
    </row>
    <row r="9" spans="1:37" x14ac:dyDescent="0.25">
      <c r="A9" s="95"/>
      <c r="B9" s="67"/>
      <c r="C9" s="67"/>
      <c r="D9" s="67"/>
      <c r="E9" s="67"/>
      <c r="F9" s="67"/>
      <c r="G9" s="67"/>
      <c r="H9" s="67"/>
      <c r="I9" s="67"/>
      <c r="J9" s="67"/>
      <c r="K9" s="67"/>
      <c r="L9" s="67"/>
      <c r="M9" s="67"/>
      <c r="N9" s="67"/>
      <c r="O9" s="67"/>
      <c r="P9" s="67"/>
      <c r="Q9" s="67"/>
      <c r="R9" s="67"/>
      <c r="S9" s="67"/>
      <c r="T9" s="67"/>
      <c r="U9" s="67"/>
      <c r="V9" s="67"/>
      <c r="W9" s="67"/>
      <c r="X9" s="67"/>
      <c r="Y9" s="71"/>
    </row>
    <row r="10" spans="1:37" x14ac:dyDescent="0.25">
      <c r="A10" s="95"/>
      <c r="B10" s="39" t="s">
        <v>18</v>
      </c>
      <c r="C10" s="39"/>
      <c r="D10" s="39"/>
      <c r="E10" s="39"/>
      <c r="F10" s="39"/>
      <c r="G10" s="39"/>
      <c r="H10" s="39"/>
      <c r="I10" s="39"/>
      <c r="J10" s="39"/>
      <c r="K10" s="39"/>
      <c r="L10" s="39"/>
      <c r="M10" s="39"/>
      <c r="N10" s="39"/>
      <c r="O10" s="39"/>
      <c r="P10" s="39"/>
      <c r="Q10" s="39"/>
      <c r="R10" s="39"/>
      <c r="S10" s="39"/>
      <c r="T10" s="39"/>
      <c r="U10" s="39"/>
      <c r="V10" s="39"/>
      <c r="W10" s="39"/>
      <c r="X10" s="39"/>
      <c r="Y10" s="71"/>
    </row>
    <row r="11" spans="1:37" ht="15" customHeight="1" x14ac:dyDescent="0.25">
      <c r="A11" s="95"/>
      <c r="B11" s="57" t="s">
        <v>42</v>
      </c>
      <c r="C11" s="57"/>
      <c r="D11" s="57"/>
      <c r="E11" s="57"/>
      <c r="F11" s="57"/>
      <c r="G11" s="57"/>
      <c r="H11" s="57"/>
      <c r="I11" s="57"/>
      <c r="J11" s="57"/>
      <c r="K11" s="57"/>
      <c r="L11" s="57"/>
      <c r="M11" s="57"/>
      <c r="N11" s="57"/>
      <c r="O11" s="57"/>
      <c r="P11" s="57"/>
      <c r="Q11" s="57"/>
      <c r="R11" s="57"/>
      <c r="S11" s="57"/>
      <c r="T11" s="57"/>
      <c r="U11" s="57"/>
      <c r="V11" s="57"/>
      <c r="W11" s="57"/>
      <c r="X11" s="57"/>
      <c r="Y11" s="71"/>
    </row>
    <row r="12" spans="1:37" ht="9" customHeight="1" thickBot="1" x14ac:dyDescent="0.3">
      <c r="A12" s="95"/>
      <c r="B12" s="58"/>
      <c r="C12" s="58"/>
      <c r="D12" s="58"/>
      <c r="E12" s="58"/>
      <c r="F12" s="58"/>
      <c r="G12" s="58"/>
      <c r="H12" s="58"/>
      <c r="I12" s="58"/>
      <c r="J12" s="58"/>
      <c r="K12" s="58"/>
      <c r="L12" s="58"/>
      <c r="M12" s="58"/>
      <c r="N12" s="58"/>
      <c r="O12" s="58"/>
      <c r="P12" s="58"/>
      <c r="Q12" s="58"/>
      <c r="R12" s="58"/>
      <c r="S12" s="58"/>
      <c r="T12" s="58"/>
      <c r="U12" s="58"/>
      <c r="V12" s="58"/>
      <c r="W12" s="58"/>
      <c r="X12" s="58"/>
      <c r="Y12" s="71"/>
    </row>
    <row r="13" spans="1:37" ht="15.75" customHeight="1" x14ac:dyDescent="0.25">
      <c r="A13" s="95"/>
      <c r="B13" s="35" t="s">
        <v>36</v>
      </c>
      <c r="C13" s="36"/>
      <c r="D13" s="36"/>
      <c r="E13" s="48" t="s">
        <v>26</v>
      </c>
      <c r="F13" s="48"/>
      <c r="G13" s="48"/>
      <c r="H13" s="48"/>
      <c r="I13" s="48"/>
      <c r="J13" s="48"/>
      <c r="K13" s="48" t="s">
        <v>13</v>
      </c>
      <c r="L13" s="48"/>
      <c r="M13" s="48"/>
      <c r="N13" s="48"/>
      <c r="O13" s="48" t="s">
        <v>14</v>
      </c>
      <c r="P13" s="48"/>
      <c r="Q13" s="48"/>
      <c r="R13" s="48"/>
      <c r="S13" s="48" t="s">
        <v>15</v>
      </c>
      <c r="T13" s="48"/>
      <c r="U13" s="48"/>
      <c r="V13" s="36" t="s">
        <v>37</v>
      </c>
      <c r="W13" s="36"/>
      <c r="X13" s="100"/>
      <c r="Y13" s="71"/>
      <c r="AB13" s="61" t="s">
        <v>47</v>
      </c>
      <c r="AC13" s="61"/>
      <c r="AD13" s="61"/>
      <c r="AE13" s="61"/>
      <c r="AF13" s="61"/>
      <c r="AG13" s="61"/>
    </row>
    <row r="14" spans="1:37" ht="18" customHeight="1" thickBot="1" x14ac:dyDescent="0.3">
      <c r="A14" s="95"/>
      <c r="B14" s="37"/>
      <c r="C14" s="38"/>
      <c r="D14" s="38"/>
      <c r="E14" s="49"/>
      <c r="F14" s="49"/>
      <c r="G14" s="49"/>
      <c r="H14" s="49"/>
      <c r="I14" s="49"/>
      <c r="J14" s="49"/>
      <c r="K14" s="49"/>
      <c r="L14" s="49"/>
      <c r="M14" s="49"/>
      <c r="N14" s="49"/>
      <c r="O14" s="49"/>
      <c r="P14" s="49"/>
      <c r="Q14" s="49"/>
      <c r="R14" s="49"/>
      <c r="S14" s="49"/>
      <c r="T14" s="49"/>
      <c r="U14" s="49"/>
      <c r="V14" s="38"/>
      <c r="W14" s="38"/>
      <c r="X14" s="101"/>
      <c r="Y14" s="71"/>
      <c r="Z14" s="3" t="s">
        <v>43</v>
      </c>
      <c r="AA14" s="3" t="s">
        <v>48</v>
      </c>
      <c r="AB14" s="3" t="s">
        <v>27</v>
      </c>
      <c r="AC14" s="3" t="s">
        <v>28</v>
      </c>
      <c r="AD14" s="3" t="s">
        <v>32</v>
      </c>
      <c r="AE14" s="3" t="s">
        <v>29</v>
      </c>
      <c r="AF14" s="3" t="s">
        <v>30</v>
      </c>
      <c r="AG14" s="3" t="s">
        <v>31</v>
      </c>
      <c r="AH14" s="3" t="s">
        <v>26</v>
      </c>
      <c r="AI14" s="3" t="s">
        <v>13</v>
      </c>
      <c r="AJ14" s="3" t="s">
        <v>14</v>
      </c>
      <c r="AK14" s="2" t="s">
        <v>15</v>
      </c>
    </row>
    <row r="15" spans="1:37" x14ac:dyDescent="0.25">
      <c r="A15" s="95"/>
      <c r="B15" s="50">
        <v>1</v>
      </c>
      <c r="C15" s="51"/>
      <c r="D15" s="51"/>
      <c r="E15" s="53"/>
      <c r="F15" s="53"/>
      <c r="G15" s="53"/>
      <c r="H15" s="53"/>
      <c r="I15" s="53" t="s">
        <v>49</v>
      </c>
      <c r="J15" s="53"/>
      <c r="K15" s="44" t="str">
        <f t="shared" ref="K15:K24" si="0">IF(E15&lt;&gt;"",VLOOKUP(E15,$AH$15:$AI$20,2,FALSE),"")</f>
        <v/>
      </c>
      <c r="L15" s="44"/>
      <c r="M15" s="44" t="s">
        <v>21</v>
      </c>
      <c r="N15" s="44"/>
      <c r="O15" s="44" t="str">
        <f t="shared" ref="O15:O24" si="1">IF(E15&lt;&gt;"",VLOOKUP(E15,$AH$15:$AJ$20,3,FALSE),"")</f>
        <v/>
      </c>
      <c r="P15" s="44"/>
      <c r="Q15" s="44" t="s">
        <v>21</v>
      </c>
      <c r="R15" s="44"/>
      <c r="S15" s="53"/>
      <c r="T15" s="53"/>
      <c r="U15" s="53" t="s">
        <v>16</v>
      </c>
      <c r="V15" s="54"/>
      <c r="W15" s="54"/>
      <c r="X15" s="55">
        <v>1.2</v>
      </c>
      <c r="Y15" s="71"/>
      <c r="Z15" s="1" t="s">
        <v>3</v>
      </c>
      <c r="AA15" s="1">
        <f>COUNTIF($E$15:$E$24,"Oncorhynchus sp.")</f>
        <v>0</v>
      </c>
      <c r="AB15" s="1" t="str">
        <f>IF(E15="Ceriodaphnia sp.",V15,"")</f>
        <v/>
      </c>
      <c r="AC15" s="1" t="str">
        <f>IF(E15="Daphnia sp.",V15,"")</f>
        <v/>
      </c>
      <c r="AD15" s="1" t="str">
        <f>IF(E15="Simocephalus sp.",V15,"")</f>
        <v/>
      </c>
      <c r="AE15" t="str">
        <f>IF(E15="Lepomis sp.",V15,"")</f>
        <v/>
      </c>
      <c r="AF15" t="str">
        <f>IF(E15="Oncorhynchus sp.",V15,"")</f>
        <v/>
      </c>
      <c r="AG15" t="str">
        <f>IF(E15="Pimephales sp.",V15,"")</f>
        <v/>
      </c>
      <c r="AH15" s="1" t="s">
        <v>27</v>
      </c>
      <c r="AI15" s="1" t="s">
        <v>19</v>
      </c>
      <c r="AJ15" s="1" t="s">
        <v>20</v>
      </c>
      <c r="AK15" s="4" t="s">
        <v>34</v>
      </c>
    </row>
    <row r="16" spans="1:37" x14ac:dyDescent="0.25">
      <c r="A16" s="95"/>
      <c r="B16" s="33">
        <v>2</v>
      </c>
      <c r="C16" s="34"/>
      <c r="D16" s="34"/>
      <c r="E16" s="46"/>
      <c r="F16" s="46"/>
      <c r="G16" s="46"/>
      <c r="H16" s="46"/>
      <c r="I16" s="46" t="s">
        <v>50</v>
      </c>
      <c r="J16" s="46"/>
      <c r="K16" s="45" t="str">
        <f t="shared" si="0"/>
        <v/>
      </c>
      <c r="L16" s="45"/>
      <c r="M16" s="45" t="s">
        <v>19</v>
      </c>
      <c r="N16" s="45"/>
      <c r="O16" s="45" t="str">
        <f t="shared" si="1"/>
        <v/>
      </c>
      <c r="P16" s="45"/>
      <c r="Q16" s="45" t="s">
        <v>21</v>
      </c>
      <c r="R16" s="45"/>
      <c r="S16" s="46"/>
      <c r="T16" s="46"/>
      <c r="U16" s="46" t="s">
        <v>16</v>
      </c>
      <c r="V16" s="59"/>
      <c r="W16" s="59"/>
      <c r="X16" s="60"/>
      <c r="Y16" s="71"/>
      <c r="Z16" s="1" t="s">
        <v>4</v>
      </c>
      <c r="AA16" s="1">
        <f>COUNTIF($E$15:$E$24,"Lepomis sp.")+COUNTIF($E$15:$E$24,"Pimephales sp.")</f>
        <v>0</v>
      </c>
      <c r="AB16" s="1" t="str">
        <f t="shared" ref="AB16:AB24" si="2">IF(E16="Ceriodaphnia sp.",V16,"")</f>
        <v/>
      </c>
      <c r="AC16" s="1" t="str">
        <f t="shared" ref="AC16:AC24" si="3">IF(E16="Daphnia sp.",V16,"")</f>
        <v/>
      </c>
      <c r="AD16" s="1" t="str">
        <f t="shared" ref="AD16:AD24" si="4">IF(E16="Simocephalus sp.",V16,"")</f>
        <v/>
      </c>
      <c r="AE16" t="str">
        <f t="shared" ref="AE16:AE24" si="5">IF(E16="Lepomis sp.",V16,"")</f>
        <v/>
      </c>
      <c r="AF16" t="str">
        <f t="shared" ref="AF16:AF24" si="6">IF(E16="Oncorhynchus sp.",V16,"")</f>
        <v/>
      </c>
      <c r="AG16" t="str">
        <f t="shared" ref="AG16:AG24" si="7">IF(E16="Pimephales sp.",V16,"")</f>
        <v/>
      </c>
      <c r="AH16" s="1" t="s">
        <v>28</v>
      </c>
      <c r="AI16" s="1" t="s">
        <v>19</v>
      </c>
      <c r="AJ16" s="1" t="s">
        <v>20</v>
      </c>
      <c r="AK16" s="4" t="s">
        <v>35</v>
      </c>
    </row>
    <row r="17" spans="1:37" x14ac:dyDescent="0.25">
      <c r="A17" s="95"/>
      <c r="B17" s="33">
        <v>3</v>
      </c>
      <c r="C17" s="34"/>
      <c r="D17" s="34"/>
      <c r="E17" s="46"/>
      <c r="F17" s="46"/>
      <c r="G17" s="46"/>
      <c r="H17" s="46"/>
      <c r="I17" s="46" t="s">
        <v>51</v>
      </c>
      <c r="J17" s="46"/>
      <c r="K17" s="45" t="str">
        <f t="shared" si="0"/>
        <v/>
      </c>
      <c r="L17" s="45"/>
      <c r="M17" s="45" t="s">
        <v>19</v>
      </c>
      <c r="N17" s="45"/>
      <c r="O17" s="45" t="str">
        <f t="shared" si="1"/>
        <v/>
      </c>
      <c r="P17" s="45"/>
      <c r="Q17" s="45" t="s">
        <v>19</v>
      </c>
      <c r="R17" s="45"/>
      <c r="S17" s="46"/>
      <c r="T17" s="46"/>
      <c r="U17" s="46"/>
      <c r="V17" s="59"/>
      <c r="W17" s="59"/>
      <c r="X17" s="60"/>
      <c r="Y17" s="71"/>
      <c r="Z17" s="1" t="s">
        <v>6</v>
      </c>
      <c r="AA17" s="1">
        <f>IF(OR(AA16&gt;1,(AA15+AA16)&gt;1),1,0)</f>
        <v>0</v>
      </c>
      <c r="AB17" s="1" t="str">
        <f t="shared" si="2"/>
        <v/>
      </c>
      <c r="AC17" s="1" t="str">
        <f t="shared" si="3"/>
        <v/>
      </c>
      <c r="AD17" s="1" t="str">
        <f t="shared" si="4"/>
        <v/>
      </c>
      <c r="AE17" t="str">
        <f t="shared" si="5"/>
        <v/>
      </c>
      <c r="AF17" t="str">
        <f t="shared" si="6"/>
        <v/>
      </c>
      <c r="AG17" t="str">
        <f t="shared" si="7"/>
        <v/>
      </c>
      <c r="AH17" s="1" t="s">
        <v>32</v>
      </c>
      <c r="AI17" s="1" t="s">
        <v>33</v>
      </c>
      <c r="AJ17" s="1" t="s">
        <v>20</v>
      </c>
      <c r="AK17" s="4" t="s">
        <v>16</v>
      </c>
    </row>
    <row r="18" spans="1:37" x14ac:dyDescent="0.25">
      <c r="A18" s="95"/>
      <c r="B18" s="33">
        <v>4</v>
      </c>
      <c r="C18" s="34"/>
      <c r="D18" s="34"/>
      <c r="E18" s="46"/>
      <c r="F18" s="46"/>
      <c r="G18" s="46"/>
      <c r="H18" s="46"/>
      <c r="I18" s="46" t="s">
        <v>49</v>
      </c>
      <c r="J18" s="46"/>
      <c r="K18" s="45" t="str">
        <f t="shared" si="0"/>
        <v/>
      </c>
      <c r="L18" s="45"/>
      <c r="M18" s="45" t="s">
        <v>21</v>
      </c>
      <c r="N18" s="45"/>
      <c r="O18" s="45" t="str">
        <f t="shared" si="1"/>
        <v/>
      </c>
      <c r="P18" s="45"/>
      <c r="Q18" s="45" t="s">
        <v>21</v>
      </c>
      <c r="R18" s="45"/>
      <c r="S18" s="46"/>
      <c r="T18" s="46"/>
      <c r="U18" s="46"/>
      <c r="V18" s="59"/>
      <c r="W18" s="59"/>
      <c r="X18" s="60"/>
      <c r="Y18" s="71"/>
      <c r="Z18" s="1" t="s">
        <v>7</v>
      </c>
      <c r="AA18" s="1">
        <f>COUNTIF($E$15:$E$24,"Ceriodaphnia sp.")+COUNTIF($E$15:$E$24,"Daphnia sp.")+COUNTIF($E$15:$E$24,"Simocephalus sp.")</f>
        <v>0</v>
      </c>
      <c r="AB18" s="1" t="str">
        <f t="shared" si="2"/>
        <v/>
      </c>
      <c r="AC18" s="1" t="str">
        <f t="shared" si="3"/>
        <v/>
      </c>
      <c r="AD18" s="1" t="str">
        <f t="shared" si="4"/>
        <v/>
      </c>
      <c r="AE18" t="str">
        <f t="shared" si="5"/>
        <v/>
      </c>
      <c r="AF18" t="str">
        <f t="shared" si="6"/>
        <v/>
      </c>
      <c r="AG18" t="str">
        <f t="shared" si="7"/>
        <v/>
      </c>
      <c r="AH18" s="1" t="s">
        <v>29</v>
      </c>
      <c r="AI18" s="1" t="s">
        <v>21</v>
      </c>
      <c r="AJ18" s="1" t="s">
        <v>22</v>
      </c>
    </row>
    <row r="19" spans="1:37" x14ac:dyDescent="0.25">
      <c r="A19" s="95"/>
      <c r="B19" s="33">
        <v>5</v>
      </c>
      <c r="C19" s="34"/>
      <c r="D19" s="34"/>
      <c r="E19" s="46"/>
      <c r="F19" s="46"/>
      <c r="G19" s="46"/>
      <c r="H19" s="46"/>
      <c r="I19" s="46" t="s">
        <v>50</v>
      </c>
      <c r="J19" s="46"/>
      <c r="K19" s="45" t="str">
        <f t="shared" si="0"/>
        <v/>
      </c>
      <c r="L19" s="45"/>
      <c r="M19" s="45" t="s">
        <v>19</v>
      </c>
      <c r="N19" s="45"/>
      <c r="O19" s="45" t="str">
        <f t="shared" si="1"/>
        <v/>
      </c>
      <c r="P19" s="45"/>
      <c r="Q19" s="45" t="s">
        <v>21</v>
      </c>
      <c r="R19" s="45"/>
      <c r="S19" s="46"/>
      <c r="T19" s="46"/>
      <c r="U19" s="46"/>
      <c r="V19" s="59"/>
      <c r="W19" s="59"/>
      <c r="X19" s="60"/>
      <c r="Y19" s="71"/>
      <c r="Z19" s="1" t="s">
        <v>8</v>
      </c>
      <c r="AA19" s="1">
        <v>0</v>
      </c>
      <c r="AB19" s="1" t="str">
        <f t="shared" si="2"/>
        <v/>
      </c>
      <c r="AC19" s="1" t="str">
        <f t="shared" si="3"/>
        <v/>
      </c>
      <c r="AD19" s="1" t="str">
        <f t="shared" si="4"/>
        <v/>
      </c>
      <c r="AE19" t="str">
        <f t="shared" si="5"/>
        <v/>
      </c>
      <c r="AF19" t="str">
        <f t="shared" si="6"/>
        <v/>
      </c>
      <c r="AG19" t="str">
        <f t="shared" si="7"/>
        <v/>
      </c>
      <c r="AH19" s="1" t="s">
        <v>30</v>
      </c>
      <c r="AI19" s="1" t="s">
        <v>3</v>
      </c>
      <c r="AJ19" s="1" t="s">
        <v>23</v>
      </c>
    </row>
    <row r="20" spans="1:37" x14ac:dyDescent="0.25">
      <c r="A20" s="95"/>
      <c r="B20" s="33">
        <v>6</v>
      </c>
      <c r="C20" s="34"/>
      <c r="D20" s="34"/>
      <c r="E20" s="46"/>
      <c r="F20" s="46"/>
      <c r="G20" s="46"/>
      <c r="H20" s="46"/>
      <c r="I20" s="46" t="s">
        <v>52</v>
      </c>
      <c r="J20" s="46"/>
      <c r="K20" s="45" t="str">
        <f t="shared" si="0"/>
        <v/>
      </c>
      <c r="L20" s="45"/>
      <c r="M20" s="45" t="s">
        <v>52</v>
      </c>
      <c r="N20" s="45"/>
      <c r="O20" s="45" t="str">
        <f t="shared" si="1"/>
        <v/>
      </c>
      <c r="P20" s="45"/>
      <c r="Q20" s="45" t="s">
        <v>52</v>
      </c>
      <c r="R20" s="45"/>
      <c r="S20" s="46"/>
      <c r="T20" s="46"/>
      <c r="U20" s="46"/>
      <c r="V20" s="59"/>
      <c r="W20" s="59"/>
      <c r="X20" s="60"/>
      <c r="Y20" s="71"/>
      <c r="Z20" s="1" t="s">
        <v>10</v>
      </c>
      <c r="AA20" s="1">
        <v>0</v>
      </c>
      <c r="AB20" s="1" t="str">
        <f t="shared" si="2"/>
        <v/>
      </c>
      <c r="AC20" s="1" t="str">
        <f t="shared" si="3"/>
        <v/>
      </c>
      <c r="AD20" s="1" t="str">
        <f t="shared" si="4"/>
        <v/>
      </c>
      <c r="AE20" t="str">
        <f t="shared" si="5"/>
        <v/>
      </c>
      <c r="AF20" t="str">
        <f t="shared" si="6"/>
        <v/>
      </c>
      <c r="AG20" t="str">
        <f t="shared" si="7"/>
        <v/>
      </c>
      <c r="AH20" s="1" t="s">
        <v>31</v>
      </c>
      <c r="AI20" s="1" t="s">
        <v>24</v>
      </c>
      <c r="AJ20" s="1" t="s">
        <v>25</v>
      </c>
    </row>
    <row r="21" spans="1:37" x14ac:dyDescent="0.25">
      <c r="A21" s="95"/>
      <c r="B21" s="33">
        <v>7</v>
      </c>
      <c r="C21" s="34"/>
      <c r="D21" s="34"/>
      <c r="E21" s="46"/>
      <c r="F21" s="46"/>
      <c r="G21" s="46"/>
      <c r="H21" s="46"/>
      <c r="I21" s="46" t="s">
        <v>52</v>
      </c>
      <c r="J21" s="46"/>
      <c r="K21" s="45" t="str">
        <f t="shared" si="0"/>
        <v/>
      </c>
      <c r="L21" s="45"/>
      <c r="M21" s="45" t="s">
        <v>52</v>
      </c>
      <c r="N21" s="45"/>
      <c r="O21" s="45" t="str">
        <f t="shared" si="1"/>
        <v/>
      </c>
      <c r="P21" s="45"/>
      <c r="Q21" s="45" t="s">
        <v>52</v>
      </c>
      <c r="R21" s="45"/>
      <c r="S21" s="46"/>
      <c r="T21" s="46"/>
      <c r="U21" s="46"/>
      <c r="V21" s="59"/>
      <c r="W21" s="59"/>
      <c r="X21" s="60"/>
      <c r="Y21" s="71"/>
      <c r="Z21" s="1" t="s">
        <v>11</v>
      </c>
      <c r="AA21" s="1">
        <v>0</v>
      </c>
      <c r="AB21" s="1" t="str">
        <f t="shared" si="2"/>
        <v/>
      </c>
      <c r="AC21" s="1" t="str">
        <f t="shared" si="3"/>
        <v/>
      </c>
      <c r="AD21" s="1" t="str">
        <f t="shared" si="4"/>
        <v/>
      </c>
      <c r="AE21" t="str">
        <f t="shared" si="5"/>
        <v/>
      </c>
      <c r="AF21" t="str">
        <f t="shared" si="6"/>
        <v/>
      </c>
      <c r="AG21" t="str">
        <f t="shared" si="7"/>
        <v/>
      </c>
    </row>
    <row r="22" spans="1:37" x14ac:dyDescent="0.25">
      <c r="A22" s="95"/>
      <c r="B22" s="33">
        <v>8</v>
      </c>
      <c r="C22" s="34"/>
      <c r="D22" s="34"/>
      <c r="E22" s="46"/>
      <c r="F22" s="46"/>
      <c r="G22" s="46"/>
      <c r="H22" s="46"/>
      <c r="I22" s="46" t="s">
        <v>52</v>
      </c>
      <c r="J22" s="46"/>
      <c r="K22" s="45" t="str">
        <f t="shared" si="0"/>
        <v/>
      </c>
      <c r="L22" s="45"/>
      <c r="M22" s="45" t="s">
        <v>52</v>
      </c>
      <c r="N22" s="45"/>
      <c r="O22" s="45" t="str">
        <f t="shared" si="1"/>
        <v/>
      </c>
      <c r="P22" s="45"/>
      <c r="Q22" s="45" t="s">
        <v>52</v>
      </c>
      <c r="R22" s="45"/>
      <c r="S22" s="46"/>
      <c r="T22" s="46"/>
      <c r="U22" s="46"/>
      <c r="V22" s="59"/>
      <c r="W22" s="59"/>
      <c r="X22" s="60"/>
      <c r="Y22" s="71"/>
      <c r="Z22" s="1" t="s">
        <v>12</v>
      </c>
      <c r="AA22" s="1">
        <v>0</v>
      </c>
      <c r="AB22" s="1" t="str">
        <f t="shared" si="2"/>
        <v/>
      </c>
      <c r="AC22" s="1" t="str">
        <f t="shared" si="3"/>
        <v/>
      </c>
      <c r="AD22" s="1" t="str">
        <f t="shared" si="4"/>
        <v/>
      </c>
      <c r="AE22" t="str">
        <f t="shared" si="5"/>
        <v/>
      </c>
      <c r="AF22" t="str">
        <f t="shared" si="6"/>
        <v/>
      </c>
      <c r="AG22" t="str">
        <f t="shared" si="7"/>
        <v/>
      </c>
    </row>
    <row r="23" spans="1:37" x14ac:dyDescent="0.25">
      <c r="A23" s="95"/>
      <c r="B23" s="33">
        <v>9</v>
      </c>
      <c r="C23" s="34"/>
      <c r="D23" s="34"/>
      <c r="E23" s="46"/>
      <c r="F23" s="46"/>
      <c r="G23" s="46"/>
      <c r="H23" s="46"/>
      <c r="I23" s="46" t="s">
        <v>52</v>
      </c>
      <c r="J23" s="46"/>
      <c r="K23" s="45" t="str">
        <f t="shared" si="0"/>
        <v/>
      </c>
      <c r="L23" s="45"/>
      <c r="M23" s="45" t="s">
        <v>52</v>
      </c>
      <c r="N23" s="45"/>
      <c r="O23" s="45" t="str">
        <f t="shared" si="1"/>
        <v/>
      </c>
      <c r="P23" s="45"/>
      <c r="Q23" s="45" t="s">
        <v>52</v>
      </c>
      <c r="R23" s="45"/>
      <c r="S23" s="46"/>
      <c r="T23" s="46"/>
      <c r="U23" s="46"/>
      <c r="V23" s="59"/>
      <c r="W23" s="59"/>
      <c r="X23" s="60"/>
      <c r="Y23" s="71"/>
      <c r="AA23" s="3">
        <f>8-COUNTIF(AA15:AA22,0)</f>
        <v>0</v>
      </c>
      <c r="AB23" s="1" t="str">
        <f t="shared" si="2"/>
        <v/>
      </c>
      <c r="AC23" s="1" t="str">
        <f t="shared" si="3"/>
        <v/>
      </c>
      <c r="AD23" s="1" t="str">
        <f t="shared" si="4"/>
        <v/>
      </c>
      <c r="AE23" t="str">
        <f t="shared" si="5"/>
        <v/>
      </c>
      <c r="AF23" t="str">
        <f t="shared" si="6"/>
        <v/>
      </c>
      <c r="AG23" t="str">
        <f t="shared" si="7"/>
        <v/>
      </c>
    </row>
    <row r="24" spans="1:37" ht="15.75" thickBot="1" x14ac:dyDescent="0.3">
      <c r="A24" s="95"/>
      <c r="B24" s="41">
        <v>10</v>
      </c>
      <c r="C24" s="42"/>
      <c r="D24" s="42"/>
      <c r="E24" s="43"/>
      <c r="F24" s="43"/>
      <c r="G24" s="43"/>
      <c r="H24" s="43"/>
      <c r="I24" s="43" t="s">
        <v>52</v>
      </c>
      <c r="J24" s="43"/>
      <c r="K24" s="47" t="str">
        <f t="shared" si="0"/>
        <v/>
      </c>
      <c r="L24" s="47"/>
      <c r="M24" s="47" t="s">
        <v>52</v>
      </c>
      <c r="N24" s="47"/>
      <c r="O24" s="47" t="str">
        <f t="shared" si="1"/>
        <v/>
      </c>
      <c r="P24" s="47"/>
      <c r="Q24" s="47" t="s">
        <v>52</v>
      </c>
      <c r="R24" s="47"/>
      <c r="S24" s="43"/>
      <c r="T24" s="43"/>
      <c r="U24" s="43"/>
      <c r="V24" s="68"/>
      <c r="W24" s="68"/>
      <c r="X24" s="69"/>
      <c r="Y24" s="71"/>
      <c r="AB24" s="1" t="str">
        <f t="shared" si="2"/>
        <v/>
      </c>
      <c r="AC24" s="1" t="str">
        <f t="shared" si="3"/>
        <v/>
      </c>
      <c r="AD24" s="1" t="str">
        <f t="shared" si="4"/>
        <v/>
      </c>
      <c r="AE24" t="str">
        <f t="shared" si="5"/>
        <v/>
      </c>
      <c r="AF24" t="str">
        <f t="shared" si="6"/>
        <v/>
      </c>
      <c r="AG24" t="str">
        <f t="shared" si="7"/>
        <v/>
      </c>
    </row>
    <row r="25" spans="1:37" ht="9" customHeight="1" x14ac:dyDescent="0.25">
      <c r="A25" s="95"/>
      <c r="B25" s="66"/>
      <c r="C25" s="66"/>
      <c r="D25" s="66"/>
      <c r="E25" s="66"/>
      <c r="F25" s="66"/>
      <c r="G25" s="66"/>
      <c r="H25" s="66"/>
      <c r="I25" s="66"/>
      <c r="J25" s="66"/>
      <c r="K25" s="66"/>
      <c r="L25" s="66"/>
      <c r="M25" s="66"/>
      <c r="N25" s="66"/>
      <c r="O25" s="66"/>
      <c r="P25" s="66"/>
      <c r="Q25" s="66"/>
      <c r="R25" s="66"/>
      <c r="S25" s="66"/>
      <c r="T25" s="66"/>
      <c r="U25" s="66"/>
      <c r="V25" s="66"/>
      <c r="W25" s="66"/>
      <c r="X25" s="66"/>
      <c r="Y25" s="71"/>
      <c r="AA25" s="1" t="s">
        <v>39</v>
      </c>
      <c r="AB25" s="1" t="str">
        <f>IF(SUM(AB15:AB24)&lt;&gt;0,GEOMEAN(AB15:AB24),"")</f>
        <v/>
      </c>
      <c r="AC25" s="1" t="str">
        <f t="shared" ref="AC25:AG25" si="8">IF(SUM(AC15:AC24)&lt;&gt;0,GEOMEAN(AC15:AC24),"")</f>
        <v/>
      </c>
      <c r="AD25" s="1" t="str">
        <f t="shared" si="8"/>
        <v/>
      </c>
      <c r="AE25" t="str">
        <f t="shared" si="8"/>
        <v/>
      </c>
      <c r="AF25" t="str">
        <f t="shared" si="8"/>
        <v/>
      </c>
      <c r="AG25" t="str">
        <f t="shared" si="8"/>
        <v/>
      </c>
    </row>
    <row r="26" spans="1:37" x14ac:dyDescent="0.25">
      <c r="A26" s="95"/>
      <c r="B26" s="40" t="s">
        <v>38</v>
      </c>
      <c r="C26" s="40"/>
      <c r="D26" s="40"/>
      <c r="E26" s="40"/>
      <c r="F26" s="40"/>
      <c r="G26" s="40"/>
      <c r="H26" s="40"/>
      <c r="I26" s="40"/>
      <c r="J26" s="39" t="str">
        <f>IF(OR(AND(OR(E15="Ceriodaphnia sp.",E15="Daphnia sp.",E15="Simocephalus sp."),S15&lt;&gt;"",V15&lt;&gt;""),AND(OR(E16="Ceriodaphnia sp.",E16="Daphnia sp.",E16="Simocephalus sp."),S16&lt;&gt;"",V16&lt;&gt;""),AND(OR(E17="Ceriodaphnia sp.",E17="Daphnia sp.",E17="Simocephalus sp."),S17&lt;&gt;"",V17&lt;&gt;""),AND(OR(E18="Ceriodaphnia sp.",E18="Daphnia sp.",E18="Simocephalus sp."),S18&lt;&gt;"",V18&lt;&gt;""),AND(OR(E19="Ceriodaphnia sp.",E19="Daphnia sp.",E19="Simocephalus sp."),S19&lt;&gt;"",V19&lt;&gt;""),AND(OR(E20="Ceriodaphnia sp.",E20="Daphnia sp.",E20="Simocephalus sp."),S20&lt;&gt;"",V20&lt;&gt;""),AND(OR(E21="Ceriodaphnia sp.",E21="Daphnia sp.",E21="Simocephalus sp."),S21&lt;&gt;"",V21&lt;&gt;""),AND(OR(E22="Ceriodaphnia sp.",E22="Daphnia sp.",E22="Simocephalus sp."),S22&lt;&gt;"",V22&lt;&gt;""),AND(OR(E23="Ceriodaphnia sp.",E23="Daphnia sp.",E23="Simocephalus sp."),S23&lt;&gt;"",V23&lt;&gt;""),AND(OR(E24="Ceriodaphnia sp.",E24="Daphnia sp.",E24="Simocephalus sp."),S24&lt;&gt;"",V24&lt;&gt;"")),"Yes","No")</f>
        <v>No</v>
      </c>
      <c r="K26" s="39"/>
      <c r="L26" s="7"/>
      <c r="M26" s="65" t="s">
        <v>40</v>
      </c>
      <c r="N26" s="65"/>
      <c r="O26" s="65"/>
      <c r="P26" s="65"/>
      <c r="Q26" s="65"/>
      <c r="R26" s="65"/>
      <c r="S26" s="65"/>
      <c r="T26" s="65"/>
      <c r="U26" s="65"/>
      <c r="V26" s="64" t="str">
        <f>IF(J26="Yes",IF(SUM(V15:V24)&lt;&gt;0,MIN(AB25:AG25),""),"")</f>
        <v/>
      </c>
      <c r="W26" s="64"/>
      <c r="X26" s="64"/>
      <c r="Y26" s="71"/>
    </row>
    <row r="27" spans="1:37" ht="9" customHeight="1" x14ac:dyDescent="0.25">
      <c r="A27" s="95"/>
      <c r="B27" s="67"/>
      <c r="C27" s="67"/>
      <c r="D27" s="67"/>
      <c r="E27" s="67"/>
      <c r="F27" s="67"/>
      <c r="G27" s="67"/>
      <c r="H27" s="67"/>
      <c r="I27" s="67"/>
      <c r="J27" s="67"/>
      <c r="K27" s="67"/>
      <c r="L27" s="67"/>
      <c r="M27" s="67"/>
      <c r="N27" s="67"/>
      <c r="O27" s="67"/>
      <c r="P27" s="67"/>
      <c r="Q27" s="67"/>
      <c r="R27" s="67"/>
      <c r="S27" s="67"/>
      <c r="T27" s="67"/>
      <c r="U27" s="67"/>
      <c r="V27" s="67"/>
      <c r="W27" s="67"/>
      <c r="X27" s="67"/>
      <c r="Y27" s="71"/>
    </row>
    <row r="28" spans="1:37" x14ac:dyDescent="0.25">
      <c r="A28" s="95"/>
      <c r="B28" s="40" t="s">
        <v>41</v>
      </c>
      <c r="C28" s="40"/>
      <c r="D28" s="40"/>
      <c r="E28" s="40"/>
      <c r="F28" s="40"/>
      <c r="G28" s="40"/>
      <c r="H28" s="40"/>
      <c r="I28" s="40"/>
      <c r="J28" s="62" t="str">
        <f>IF(V26&lt;&gt;"",IF(AA23=1,21.9,IF(AND(AA23=2,AA15=0),13,IF(AND(AA23=2,AA15&gt;0),7.9,IF(AA23=3,8,IF(AA23=4,7,IF(AA23=5,6.1,IF(AA23=6,5.2,IF(AA23=7,4.3)))))))),"")</f>
        <v/>
      </c>
      <c r="K28" s="62"/>
      <c r="L28" s="8"/>
      <c r="M28" s="63" t="s">
        <v>44</v>
      </c>
      <c r="N28" s="63"/>
      <c r="O28" s="63"/>
      <c r="P28" s="63"/>
      <c r="Q28" s="63"/>
      <c r="R28" s="63"/>
      <c r="S28" s="63"/>
      <c r="T28" s="63"/>
      <c r="U28" s="63"/>
      <c r="V28" s="64" t="str">
        <f>IF(V26&lt;&gt;"",V26/J28,"")</f>
        <v/>
      </c>
      <c r="W28" s="64"/>
      <c r="X28" s="64"/>
      <c r="Y28" s="71"/>
    </row>
    <row r="29" spans="1:37" ht="9" customHeight="1" thickBot="1" x14ac:dyDescent="0.3">
      <c r="A29" s="95"/>
      <c r="B29" s="67"/>
      <c r="C29" s="67"/>
      <c r="D29" s="67"/>
      <c r="E29" s="67"/>
      <c r="F29" s="67"/>
      <c r="G29" s="67"/>
      <c r="H29" s="67"/>
      <c r="I29" s="67"/>
      <c r="J29" s="67"/>
      <c r="K29" s="67"/>
      <c r="L29" s="67"/>
      <c r="M29" s="67"/>
      <c r="N29" s="67"/>
      <c r="O29" s="67"/>
      <c r="P29" s="67"/>
      <c r="Q29" s="67"/>
      <c r="R29" s="67"/>
      <c r="S29" s="67"/>
      <c r="T29" s="67"/>
      <c r="U29" s="67"/>
      <c r="V29" s="67"/>
      <c r="W29" s="67"/>
      <c r="X29" s="67"/>
      <c r="Y29" s="71"/>
    </row>
    <row r="30" spans="1:37" ht="15.75" thickBot="1" x14ac:dyDescent="0.3">
      <c r="A30" s="95"/>
      <c r="B30" s="39" t="s">
        <v>46</v>
      </c>
      <c r="C30" s="39"/>
      <c r="D30" s="39"/>
      <c r="E30" s="39"/>
      <c r="F30" s="39"/>
      <c r="G30" s="39"/>
      <c r="H30" s="39"/>
      <c r="I30" s="39"/>
      <c r="J30" s="76" t="str">
        <f>IF(V26&lt;&gt;"",V28/2,"")</f>
        <v/>
      </c>
      <c r="K30" s="77"/>
      <c r="L30" s="99" t="s">
        <v>0</v>
      </c>
      <c r="M30" s="67"/>
      <c r="N30" s="67"/>
      <c r="O30" s="67"/>
      <c r="P30" s="67"/>
      <c r="Q30" s="67"/>
      <c r="R30" s="67"/>
      <c r="S30" s="67"/>
      <c r="T30" s="67"/>
      <c r="U30" s="67"/>
      <c r="V30" s="67"/>
      <c r="W30" s="67"/>
      <c r="X30" s="67"/>
      <c r="Y30" s="71"/>
    </row>
    <row r="31" spans="1:37" x14ac:dyDescent="0.25">
      <c r="A31" s="95"/>
      <c r="B31" s="67"/>
      <c r="C31" s="67"/>
      <c r="D31" s="67"/>
      <c r="E31" s="67"/>
      <c r="F31" s="67"/>
      <c r="G31" s="67"/>
      <c r="H31" s="67"/>
      <c r="I31" s="67"/>
      <c r="J31" s="67"/>
      <c r="K31" s="67"/>
      <c r="L31" s="67"/>
      <c r="M31" s="67"/>
      <c r="N31" s="67"/>
      <c r="O31" s="67"/>
      <c r="P31" s="67"/>
      <c r="Q31" s="67"/>
      <c r="R31" s="67"/>
      <c r="S31" s="67"/>
      <c r="T31" s="67"/>
      <c r="U31" s="67"/>
      <c r="V31" s="67"/>
      <c r="W31" s="67"/>
      <c r="X31" s="67"/>
      <c r="Y31" s="71"/>
    </row>
    <row r="32" spans="1:37" x14ac:dyDescent="0.25">
      <c r="A32" s="95"/>
      <c r="B32" s="6" t="s">
        <v>53</v>
      </c>
      <c r="C32" s="6"/>
      <c r="D32" s="6"/>
      <c r="E32" s="6"/>
      <c r="F32" s="6"/>
      <c r="G32" s="6"/>
      <c r="H32" s="6"/>
      <c r="I32" s="6"/>
      <c r="J32" s="67"/>
      <c r="K32" s="67"/>
      <c r="L32" s="67"/>
      <c r="M32" s="67"/>
      <c r="N32" s="67"/>
      <c r="O32" s="67"/>
      <c r="P32" s="67"/>
      <c r="Q32" s="67"/>
      <c r="R32" s="67"/>
      <c r="S32" s="67"/>
      <c r="T32" s="67"/>
      <c r="U32" s="67"/>
      <c r="V32" s="67"/>
      <c r="W32" s="67"/>
      <c r="X32" s="67"/>
      <c r="Y32" s="71"/>
    </row>
    <row r="33" spans="1:25" ht="15.75" thickBot="1" x14ac:dyDescent="0.3">
      <c r="A33" s="95"/>
      <c r="B33" s="67"/>
      <c r="C33" s="67"/>
      <c r="D33" s="67"/>
      <c r="E33" s="67"/>
      <c r="F33" s="67"/>
      <c r="G33" s="67"/>
      <c r="H33" s="67"/>
      <c r="I33" s="67"/>
      <c r="J33" s="67"/>
      <c r="K33" s="67"/>
      <c r="L33" s="67"/>
      <c r="M33" s="67"/>
      <c r="N33" s="67"/>
      <c r="O33" s="67"/>
      <c r="P33" s="67"/>
      <c r="Q33" s="67"/>
      <c r="R33" s="67"/>
      <c r="S33" s="67"/>
      <c r="T33" s="67"/>
      <c r="U33" s="67"/>
      <c r="V33" s="67"/>
      <c r="W33" s="67"/>
      <c r="X33" s="67"/>
      <c r="Y33" s="71"/>
    </row>
    <row r="34" spans="1:25" ht="15.75" thickBot="1" x14ac:dyDescent="0.3">
      <c r="A34" s="95"/>
      <c r="B34" s="86" t="s">
        <v>54</v>
      </c>
      <c r="C34" s="87"/>
      <c r="D34" s="87"/>
      <c r="E34" s="87" t="s">
        <v>55</v>
      </c>
      <c r="F34" s="87"/>
      <c r="G34" s="87"/>
      <c r="H34" s="87"/>
      <c r="I34" s="88" t="s">
        <v>56</v>
      </c>
      <c r="J34" s="88"/>
      <c r="K34" s="88"/>
      <c r="L34" s="88"/>
      <c r="M34" s="88"/>
      <c r="N34" s="88"/>
      <c r="O34" s="88"/>
      <c r="P34" s="88"/>
      <c r="Q34" s="88"/>
      <c r="R34" s="88"/>
      <c r="S34" s="88"/>
      <c r="T34" s="88"/>
      <c r="U34" s="88"/>
      <c r="V34" s="88"/>
      <c r="W34" s="88"/>
      <c r="X34" s="89"/>
      <c r="Y34" s="71"/>
    </row>
    <row r="35" spans="1:25" x14ac:dyDescent="0.25">
      <c r="A35" s="95"/>
      <c r="B35" s="90">
        <v>1</v>
      </c>
      <c r="C35" s="91"/>
      <c r="D35" s="91"/>
      <c r="E35" s="92"/>
      <c r="F35" s="92"/>
      <c r="G35" s="92"/>
      <c r="H35" s="92"/>
      <c r="I35" s="92"/>
      <c r="J35" s="92"/>
      <c r="K35" s="92"/>
      <c r="L35" s="92"/>
      <c r="M35" s="92"/>
      <c r="N35" s="92"/>
      <c r="O35" s="92"/>
      <c r="P35" s="92"/>
      <c r="Q35" s="92"/>
      <c r="R35" s="92"/>
      <c r="S35" s="92"/>
      <c r="T35" s="92"/>
      <c r="U35" s="92"/>
      <c r="V35" s="92"/>
      <c r="W35" s="92"/>
      <c r="X35" s="93"/>
      <c r="Y35" s="71"/>
    </row>
    <row r="36" spans="1:25" x14ac:dyDescent="0.25">
      <c r="A36" s="95"/>
      <c r="B36" s="78">
        <v>2</v>
      </c>
      <c r="C36" s="79"/>
      <c r="D36" s="79"/>
      <c r="E36" s="80"/>
      <c r="F36" s="80"/>
      <c r="G36" s="80"/>
      <c r="H36" s="80"/>
      <c r="I36" s="80"/>
      <c r="J36" s="80"/>
      <c r="K36" s="80"/>
      <c r="L36" s="80"/>
      <c r="M36" s="80"/>
      <c r="N36" s="80"/>
      <c r="O36" s="80"/>
      <c r="P36" s="80"/>
      <c r="Q36" s="80"/>
      <c r="R36" s="80"/>
      <c r="S36" s="80"/>
      <c r="T36" s="80"/>
      <c r="U36" s="80"/>
      <c r="V36" s="80"/>
      <c r="W36" s="80"/>
      <c r="X36" s="81"/>
      <c r="Y36" s="71"/>
    </row>
    <row r="37" spans="1:25" ht="15.75" thickBot="1" x14ac:dyDescent="0.3">
      <c r="A37" s="95"/>
      <c r="B37" s="82">
        <v>3</v>
      </c>
      <c r="C37" s="83"/>
      <c r="D37" s="83"/>
      <c r="E37" s="84"/>
      <c r="F37" s="84"/>
      <c r="G37" s="84"/>
      <c r="H37" s="84"/>
      <c r="I37" s="84"/>
      <c r="J37" s="84"/>
      <c r="K37" s="84"/>
      <c r="L37" s="84"/>
      <c r="M37" s="84"/>
      <c r="N37" s="84"/>
      <c r="O37" s="84"/>
      <c r="P37" s="84"/>
      <c r="Q37" s="84"/>
      <c r="R37" s="84"/>
      <c r="S37" s="84"/>
      <c r="T37" s="84"/>
      <c r="U37" s="84"/>
      <c r="V37" s="84"/>
      <c r="W37" s="84"/>
      <c r="X37" s="85"/>
      <c r="Y37" s="71"/>
    </row>
    <row r="38" spans="1:25" x14ac:dyDescent="0.25">
      <c r="A38" s="95"/>
      <c r="B38" s="67" t="s">
        <v>57</v>
      </c>
      <c r="C38" s="67"/>
      <c r="D38" s="67"/>
      <c r="E38" s="74">
        <f>(IF(E35&lt;&gt;"",E35,18)*IF(E36&lt;&gt;"",E36,18)*IF(E37&lt;&gt;"",E37,18))^0.33333</f>
        <v>17.999479740602336</v>
      </c>
      <c r="F38" s="74"/>
      <c r="G38" s="74"/>
      <c r="H38" s="74"/>
      <c r="I38" s="98" t="s">
        <v>59</v>
      </c>
      <c r="J38" s="98"/>
      <c r="K38" s="98"/>
      <c r="L38" s="98"/>
      <c r="M38" s="98"/>
      <c r="N38" s="98"/>
      <c r="O38" s="98"/>
      <c r="P38" s="98"/>
      <c r="Q38" s="98"/>
      <c r="R38" s="98"/>
      <c r="S38" s="98"/>
      <c r="T38" s="98"/>
      <c r="U38" s="98"/>
      <c r="V38" s="98"/>
      <c r="W38" s="98"/>
      <c r="X38" s="98"/>
      <c r="Y38" s="71"/>
    </row>
    <row r="39" spans="1:25" ht="9" customHeight="1" thickBot="1" x14ac:dyDescent="0.3">
      <c r="A39" s="95"/>
      <c r="B39" s="67"/>
      <c r="C39" s="67"/>
      <c r="D39" s="67"/>
      <c r="E39" s="67"/>
      <c r="F39" s="67"/>
      <c r="G39" s="67"/>
      <c r="H39" s="67"/>
      <c r="I39" s="67"/>
      <c r="J39" s="67"/>
      <c r="K39" s="67"/>
      <c r="L39" s="67"/>
      <c r="M39" s="67"/>
      <c r="N39" s="67"/>
      <c r="O39" s="67"/>
      <c r="P39" s="67"/>
      <c r="Q39" s="67"/>
      <c r="R39" s="67"/>
      <c r="S39" s="67"/>
      <c r="T39" s="67"/>
      <c r="U39" s="67"/>
      <c r="V39" s="67"/>
      <c r="W39" s="67"/>
      <c r="X39" s="67"/>
      <c r="Y39" s="71"/>
    </row>
    <row r="40" spans="1:25" ht="15.75" thickBot="1" x14ac:dyDescent="0.3">
      <c r="A40" s="95"/>
      <c r="B40" s="75" t="s">
        <v>58</v>
      </c>
      <c r="C40" s="75"/>
      <c r="D40" s="75"/>
      <c r="E40" s="75"/>
      <c r="F40" s="75"/>
      <c r="G40" s="75"/>
      <c r="H40" s="75"/>
      <c r="I40" s="75"/>
      <c r="J40" s="75"/>
      <c r="K40" s="76" t="str">
        <f>IF(V28&lt;&gt;"",V28/E38,"")</f>
        <v/>
      </c>
      <c r="L40" s="77"/>
      <c r="M40" s="67" t="s">
        <v>0</v>
      </c>
      <c r="N40" s="67"/>
      <c r="O40" s="67"/>
      <c r="P40" s="67"/>
      <c r="Q40" s="67"/>
      <c r="R40" s="67"/>
      <c r="S40" s="67"/>
      <c r="T40" s="67"/>
      <c r="U40" s="67"/>
      <c r="V40" s="67"/>
      <c r="W40" s="67"/>
      <c r="X40" s="67"/>
      <c r="Y40" s="71"/>
    </row>
    <row r="41" spans="1:25" ht="15.75" thickBot="1" x14ac:dyDescent="0.3">
      <c r="A41" s="96"/>
      <c r="B41" s="97"/>
      <c r="C41" s="97"/>
      <c r="D41" s="97"/>
      <c r="E41" s="97"/>
      <c r="F41" s="97"/>
      <c r="G41" s="97"/>
      <c r="H41" s="97"/>
      <c r="I41" s="97"/>
      <c r="J41" s="97"/>
      <c r="K41" s="97"/>
      <c r="L41" s="97"/>
      <c r="M41" s="97"/>
      <c r="N41" s="97"/>
      <c r="O41" s="97"/>
      <c r="P41" s="97"/>
      <c r="Q41" s="97"/>
      <c r="R41" s="97"/>
      <c r="S41" s="97"/>
      <c r="T41" s="97"/>
      <c r="U41" s="97"/>
      <c r="V41" s="97"/>
      <c r="W41" s="97"/>
      <c r="X41" s="97"/>
      <c r="Y41" s="72"/>
    </row>
    <row r="42" spans="1:25" ht="15.75" hidden="1" thickTop="1" x14ac:dyDescent="0.25"/>
  </sheetData>
  <sheetProtection password="CC1D" sheet="1" objects="1" scenarios="1" selectLockedCells="1"/>
  <protectedRanges>
    <protectedRange sqref="X15:X24 U15:U24 Q15:Q24 M15:M24 I15:I24 E15:E24" name="Range1_1"/>
  </protectedRanges>
  <mergeCells count="125">
    <mergeCell ref="A1:A41"/>
    <mergeCell ref="B41:X41"/>
    <mergeCell ref="O40:X40"/>
    <mergeCell ref="B39:X39"/>
    <mergeCell ref="I38:X38"/>
    <mergeCell ref="L30:M30"/>
    <mergeCell ref="J30:K30"/>
    <mergeCell ref="B31:X31"/>
    <mergeCell ref="N30:X30"/>
    <mergeCell ref="B33:X33"/>
    <mergeCell ref="J32:X32"/>
    <mergeCell ref="V13:X14"/>
    <mergeCell ref="B29:X29"/>
    <mergeCell ref="I4:X4"/>
    <mergeCell ref="B2:X2"/>
    <mergeCell ref="O23:R23"/>
    <mergeCell ref="S23:U23"/>
    <mergeCell ref="V23:X23"/>
    <mergeCell ref="E23:J23"/>
    <mergeCell ref="E22:J22"/>
    <mergeCell ref="B22:D22"/>
    <mergeCell ref="K22:N22"/>
    <mergeCell ref="V21:X21"/>
    <mergeCell ref="E21:J21"/>
    <mergeCell ref="Y1:Y41"/>
    <mergeCell ref="B1:X1"/>
    <mergeCell ref="B3:X3"/>
    <mergeCell ref="B5:X5"/>
    <mergeCell ref="B7:X7"/>
    <mergeCell ref="B9:X9"/>
    <mergeCell ref="B38:D38"/>
    <mergeCell ref="E38:H38"/>
    <mergeCell ref="B40:J40"/>
    <mergeCell ref="K40:L40"/>
    <mergeCell ref="M40:N40"/>
    <mergeCell ref="B36:D36"/>
    <mergeCell ref="E36:H36"/>
    <mergeCell ref="I36:X36"/>
    <mergeCell ref="B37:D37"/>
    <mergeCell ref="E37:H37"/>
    <mergeCell ref="I37:X37"/>
    <mergeCell ref="B34:D34"/>
    <mergeCell ref="E34:H34"/>
    <mergeCell ref="I34:X34"/>
    <mergeCell ref="B35:D35"/>
    <mergeCell ref="E35:H35"/>
    <mergeCell ref="I35:X35"/>
    <mergeCell ref="S13:U14"/>
    <mergeCell ref="AB13:AG13"/>
    <mergeCell ref="J28:K28"/>
    <mergeCell ref="M28:U28"/>
    <mergeCell ref="V28:X28"/>
    <mergeCell ref="M26:U26"/>
    <mergeCell ref="V26:X26"/>
    <mergeCell ref="K20:N20"/>
    <mergeCell ref="E20:J20"/>
    <mergeCell ref="J26:K26"/>
    <mergeCell ref="B25:X25"/>
    <mergeCell ref="B27:X27"/>
    <mergeCell ref="S24:U24"/>
    <mergeCell ref="O22:R22"/>
    <mergeCell ref="S22:U22"/>
    <mergeCell ref="K21:N21"/>
    <mergeCell ref="O21:R21"/>
    <mergeCell ref="S21:U21"/>
    <mergeCell ref="V24:X24"/>
    <mergeCell ref="E15:J15"/>
    <mergeCell ref="E16:J16"/>
    <mergeCell ref="E17:J17"/>
    <mergeCell ref="V22:X22"/>
    <mergeCell ref="B23:D23"/>
    <mergeCell ref="K23:N23"/>
    <mergeCell ref="F6:K6"/>
    <mergeCell ref="B4:H4"/>
    <mergeCell ref="N6:P6"/>
    <mergeCell ref="Q6:X6"/>
    <mergeCell ref="B11:X11"/>
    <mergeCell ref="B12:X12"/>
    <mergeCell ref="V20:X20"/>
    <mergeCell ref="S20:U20"/>
    <mergeCell ref="O20:R20"/>
    <mergeCell ref="S19:U19"/>
    <mergeCell ref="V16:X16"/>
    <mergeCell ref="K17:N17"/>
    <mergeCell ref="O17:R17"/>
    <mergeCell ref="S17:U17"/>
    <mergeCell ref="V17:X17"/>
    <mergeCell ref="V19:X19"/>
    <mergeCell ref="K18:N18"/>
    <mergeCell ref="O18:R18"/>
    <mergeCell ref="S18:U18"/>
    <mergeCell ref="V18:X18"/>
    <mergeCell ref="O13:R14"/>
    <mergeCell ref="B10:X10"/>
    <mergeCell ref="S15:U15"/>
    <mergeCell ref="V15:X15"/>
    <mergeCell ref="B16:D16"/>
    <mergeCell ref="K16:N16"/>
    <mergeCell ref="O16:R16"/>
    <mergeCell ref="S16:U16"/>
    <mergeCell ref="S8:X8"/>
    <mergeCell ref="B20:D20"/>
    <mergeCell ref="B13:D14"/>
    <mergeCell ref="B30:I30"/>
    <mergeCell ref="B26:I26"/>
    <mergeCell ref="B24:D24"/>
    <mergeCell ref="E24:J24"/>
    <mergeCell ref="Q8:R8"/>
    <mergeCell ref="K15:N15"/>
    <mergeCell ref="O15:R15"/>
    <mergeCell ref="B19:D19"/>
    <mergeCell ref="K19:N19"/>
    <mergeCell ref="O19:R19"/>
    <mergeCell ref="B18:D18"/>
    <mergeCell ref="E18:J18"/>
    <mergeCell ref="E19:J19"/>
    <mergeCell ref="K24:N24"/>
    <mergeCell ref="O24:R24"/>
    <mergeCell ref="E13:J14"/>
    <mergeCell ref="B21:D21"/>
    <mergeCell ref="B15:D15"/>
    <mergeCell ref="B17:D17"/>
    <mergeCell ref="E8:O8"/>
    <mergeCell ref="B28:I28"/>
    <mergeCell ref="K13:N14"/>
  </mergeCells>
  <dataValidations count="4">
    <dataValidation type="list" allowBlank="1" showInputMessage="1" showErrorMessage="1" sqref="E15:J24">
      <formula1>Genus_Species</formula1>
    </dataValidation>
    <dataValidation type="list" allowBlank="1" showInputMessage="1" showErrorMessage="1" sqref="S15:U24">
      <formula1>Test</formula1>
    </dataValidation>
    <dataValidation type="decimal" allowBlank="1" showInputMessage="1" showErrorMessage="1" sqref="V15:X24">
      <formula1>0.00000001</formula1>
      <formula2>9999999</formula2>
    </dataValidation>
    <dataValidation type="date" operator="lessThanOrEqual" allowBlank="1" showInputMessage="1" showErrorMessage="1" sqref="S8:X8">
      <formula1>TODAY()</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Instructions</vt:lpstr>
      <vt:lpstr>Aquatic Life Effect Levels</vt:lpstr>
      <vt:lpstr>Family</vt:lpstr>
      <vt:lpstr>Genus_Species</vt:lpstr>
      <vt:lpstr>Phylum</vt:lpstr>
      <vt:lpstr>Test</vt:lpstr>
    </vt:vector>
  </TitlesOfParts>
  <Company>Commonwealth of Pennsylvania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Furjanic</dc:creator>
  <cp:lastModifiedBy>Sean Furjanic</cp:lastModifiedBy>
  <dcterms:created xsi:type="dcterms:W3CDTF">2014-06-26T13:47:01Z</dcterms:created>
  <dcterms:modified xsi:type="dcterms:W3CDTF">2014-09-17T17:29:32Z</dcterms:modified>
</cp:coreProperties>
</file>